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Sheet2" sheetId="1" state="hidden" r:id="rId1"/>
    <sheet name="Utilizare_JUDETENE " sheetId="2" r:id="rId2"/>
    <sheet name="Utilizare_MUNICIPALE_ORASENESTI" sheetId="3" r:id="rId3"/>
    <sheet name="Utilizare_COMUNALE" sheetId="4" r:id="rId4"/>
  </sheets>
  <definedNames>
    <definedName name="Excel_BuiltIn__FilterDatabase_1">'Sheet2'!$A$2:$C$106</definedName>
  </definedNames>
  <calcPr fullCalcOnLoad="1"/>
</workbook>
</file>

<file path=xl/sharedStrings.xml><?xml version="1.0" encoding="utf-8"?>
<sst xmlns="http://schemas.openxmlformats.org/spreadsheetml/2006/main" count="434" uniqueCount="146">
  <si>
    <t>RAPORT STATISTIC DE UTILIZARE A BIBLIOTECII ÎN ANUL 2006</t>
  </si>
  <si>
    <t>Biblioteca Judeţeană</t>
  </si>
  <si>
    <t>V.A. Urechia Galaţi</t>
  </si>
  <si>
    <r>
      <t>…………………………………</t>
    </r>
    <r>
      <rPr>
        <sz val="9"/>
        <rFont val="Times New Roman"/>
        <family val="1"/>
      </rPr>
      <t>.............</t>
    </r>
  </si>
  <si>
    <t>(semnătura conducătorului unităţii)</t>
  </si>
  <si>
    <t>Întocmit de</t>
  </si>
  <si>
    <t>Letitia Buruiana</t>
  </si>
  <si>
    <t>Utilizatori</t>
  </si>
  <si>
    <t>Total an</t>
  </si>
  <si>
    <t>%</t>
  </si>
  <si>
    <t>Documente  difiuzate</t>
  </si>
  <si>
    <t>Total  an</t>
  </si>
  <si>
    <t>Utilizatori activi</t>
  </si>
  <si>
    <t>Total  documente  difuzate (A=B)</t>
  </si>
  <si>
    <t>Utilizatori înscrişi</t>
  </si>
  <si>
    <t>Din  care  consultate în biblioteca</t>
  </si>
  <si>
    <t>După statutul ocupaţional</t>
  </si>
  <si>
    <t>Profesii intelectuale</t>
  </si>
  <si>
    <t>Total  documente difuzate( împrumutate la domiciliu + consultate )</t>
  </si>
  <si>
    <t>A. Dupa  categoria  documentelor</t>
  </si>
  <si>
    <t>Cărţi</t>
  </si>
  <si>
    <t>Tehnicieni, maiştri</t>
  </si>
  <si>
    <t>Publicaţii  seriale</t>
  </si>
  <si>
    <t>Funcţionari</t>
  </si>
  <si>
    <t>Manuscrise</t>
  </si>
  <si>
    <t>Municitori</t>
  </si>
  <si>
    <t>Microformate</t>
  </si>
  <si>
    <t>Elevi</t>
  </si>
  <si>
    <t>Doc.  cartografice</t>
  </si>
  <si>
    <t>Studenţi</t>
  </si>
  <si>
    <t>Doc.  de  muzică  tipărite</t>
  </si>
  <si>
    <t>Pensionari</t>
  </si>
  <si>
    <t>Doc. av.</t>
  </si>
  <si>
    <t>Doc. audio</t>
  </si>
  <si>
    <t>Casnice</t>
  </si>
  <si>
    <t>Doc. video</t>
  </si>
  <si>
    <t>Şomeri</t>
  </si>
  <si>
    <t>Doc. av. combinate</t>
  </si>
  <si>
    <t>Alte categorii</t>
  </si>
  <si>
    <t>Doc. grafice</t>
  </si>
  <si>
    <t>După vârstă</t>
  </si>
  <si>
    <t>Sub 14 ani</t>
  </si>
  <si>
    <t>Colecţii electronice</t>
  </si>
  <si>
    <t>Documente digitale</t>
  </si>
  <si>
    <t>Cărţi electronice</t>
  </si>
  <si>
    <t>14-25 ani</t>
  </si>
  <si>
    <t>Patente electronice</t>
  </si>
  <si>
    <t>26-40 ani</t>
  </si>
  <si>
    <t>Doc. AV in reţea</t>
  </si>
  <si>
    <t>41-60 ani</t>
  </si>
  <si>
    <t>Baze de date</t>
  </si>
  <si>
    <t>Peste 61 ani</t>
  </si>
  <si>
    <t>După naţionalitate</t>
  </si>
  <si>
    <t>Români</t>
  </si>
  <si>
    <t>Periodice electronice</t>
  </si>
  <si>
    <t>*</t>
  </si>
  <si>
    <t>Alte documente</t>
  </si>
  <si>
    <t>Alte doc electronice+Alte doc</t>
  </si>
  <si>
    <t>Alte naţionalităţi</t>
  </si>
  <si>
    <t>B. După mediul de stocare</t>
  </si>
  <si>
    <t>Hârtie</t>
  </si>
  <si>
    <t>Carti+periodice+manuscrise+doc. cartografice+doc.grafice</t>
  </si>
  <si>
    <t>După sex</t>
  </si>
  <si>
    <t>M</t>
  </si>
  <si>
    <t>F</t>
  </si>
  <si>
    <t>Casete audio</t>
  </si>
  <si>
    <t>Utilizarea  bibliotecii</t>
  </si>
  <si>
    <t>Casete video</t>
  </si>
  <si>
    <t>Doc. AV combinate</t>
  </si>
  <si>
    <t>Vizite  la  bibliotecă</t>
  </si>
  <si>
    <t>CD audio</t>
  </si>
  <si>
    <t>Doc. Audio Cdaudio</t>
  </si>
  <si>
    <t>Utilizarea  bibliotecii de  la  distanţă</t>
  </si>
  <si>
    <t>Servicii  telefonice, fax,  poştă</t>
  </si>
  <si>
    <t>CD-ROM</t>
  </si>
  <si>
    <t>Vizite virtuale via Internet                     (nr. vizite)</t>
  </si>
  <si>
    <t>DVD-ROM</t>
  </si>
  <si>
    <t>CD-ROM DVD</t>
  </si>
  <si>
    <t>Diapozitive</t>
  </si>
  <si>
    <t>Servicii  în  exterior         (nr. vizite)</t>
  </si>
  <si>
    <t>Discuri fonografice</t>
  </si>
  <si>
    <t>Benzi de magnetofon</t>
  </si>
  <si>
    <t>Participarea  la  programe  culturale/ evenimente</t>
  </si>
  <si>
    <t>Programe  culturale/ evenimente</t>
  </si>
  <si>
    <t>Microfişe</t>
  </si>
  <si>
    <t>Microfilme</t>
  </si>
  <si>
    <t>Nr. participanţi</t>
  </si>
  <si>
    <t>Alte suporturi</t>
  </si>
  <si>
    <t>Expoziţii</t>
  </si>
  <si>
    <t>* Se consemnează naţionalitatea predominantă în localitatea în care funcţionează biblioteca.</t>
  </si>
  <si>
    <t>Total documente difuzate</t>
  </si>
  <si>
    <t>Evidenţa altor servicii oferite</t>
  </si>
  <si>
    <t>Total documente difuzate (împrumutate la domiciliu + consultate)</t>
  </si>
  <si>
    <t>Din care publicaţii pentru copii</t>
  </si>
  <si>
    <t>Repartizarea serviciilor după tipuri</t>
  </si>
  <si>
    <t>Servicii electronice</t>
  </si>
  <si>
    <t>Sesiuni OPAC</t>
  </si>
  <si>
    <t>După conţinut</t>
  </si>
  <si>
    <t>Sesiuni Internet</t>
  </si>
  <si>
    <t>Am considerat tranzactiile REI</t>
  </si>
  <si>
    <t>Tranzacţii de referinţe virtuale (prin e-mail)</t>
  </si>
  <si>
    <t>34/36</t>
  </si>
  <si>
    <t>Livrări documente electronice</t>
  </si>
  <si>
    <t>Sesiuni de orientare şi instruire a utilizatorilor</t>
  </si>
  <si>
    <t>Nr. sesiuni</t>
  </si>
  <si>
    <t>30min/sesiunea</t>
  </si>
  <si>
    <t>50/54</t>
  </si>
  <si>
    <t>Nr. ore</t>
  </si>
  <si>
    <t>55/59</t>
  </si>
  <si>
    <t>Alte servicii</t>
  </si>
  <si>
    <t>Rezervări titluri</t>
  </si>
  <si>
    <t>62/64; 66/69</t>
  </si>
  <si>
    <t xml:space="preserve">Cereri de informaţii </t>
  </si>
  <si>
    <t>Solicitate</t>
  </si>
  <si>
    <t>Solicitate=Rezolvate deoarece oricum i s-a dat un raspuns</t>
  </si>
  <si>
    <t>7/ 77</t>
  </si>
  <si>
    <t>Rezolvate</t>
  </si>
  <si>
    <t>78/79</t>
  </si>
  <si>
    <t>Referinţe şi bibliografii oferite</t>
  </si>
  <si>
    <t>80/811</t>
  </si>
  <si>
    <t>Documente copiate pe hârtie                            (nr. pagini)</t>
  </si>
  <si>
    <t>821.135.1</t>
  </si>
  <si>
    <t>Împrumut interbibliotecar</t>
  </si>
  <si>
    <t>Titluri solicitate</t>
  </si>
  <si>
    <t>De la alte biblioteci</t>
  </si>
  <si>
    <t>90; 929/94</t>
  </si>
  <si>
    <t>După  limbă</t>
  </si>
  <si>
    <t>Română</t>
  </si>
  <si>
    <t>De alte biblioteci</t>
  </si>
  <si>
    <t>Maghiara</t>
  </si>
  <si>
    <t>Germană</t>
  </si>
  <si>
    <t>Engleză</t>
  </si>
  <si>
    <t>Titluri primite</t>
  </si>
  <si>
    <t>Franceză</t>
  </si>
  <si>
    <t>Spaniolă</t>
  </si>
  <si>
    <t>Rusă</t>
  </si>
  <si>
    <t>Alte  limbi</t>
  </si>
  <si>
    <t>** Se completează cu limba primei minorităţi locale (ex: maghiară, sârbă, turcă etc.)</t>
  </si>
  <si>
    <r>
      <t xml:space="preserve">Precizări: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• Bibliotecile municipale, orăşeneşti şi comunale vor transmite până la data de 1 martie 2007, un exemplar din RAPORTUL STATISTIC DE UTILIZARE A BIBLIOTECII la biblioteca judeţeană/metropolitană care le coordonează;
• Biblioteca metropolitană şi bibliotecile judeţene vor transmite, până la data de 15 martie 2007, un exemplar din situaţia centralizată pe trei tipuri de biblioteci:
                1. metropolitană/judeţeană;
                2. municipale şi orăşeneşti;
                3. comunale.
</t>
    </r>
  </si>
  <si>
    <t>Judeţul</t>
  </si>
  <si>
    <t>Galati</t>
  </si>
  <si>
    <t>Biblioteci municipale şi orăşeneşti</t>
  </si>
  <si>
    <t>Dafinoiu Spiridon</t>
  </si>
  <si>
    <t>Documente copiate pe hârtie (nr. pagini)</t>
  </si>
  <si>
    <t>**</t>
  </si>
  <si>
    <t>Biblioteci comunale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</si>
</sst>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;[RED]0.00"/>
    <numFmt numFmtId="166" formatCode="#\ ???/???"/>
    <numFmt numFmtId="167" formatCode="@"/>
  </numFmts>
  <fonts count="12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2" borderId="1" xfId="0" applyFont="1" applyFill="1" applyBorder="1" applyAlignment="1" applyProtection="1">
      <alignment/>
      <protection locked="0"/>
    </xf>
    <xf numFmtId="164" fontId="6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7" fillId="0" borderId="0" xfId="0" applyFont="1" applyBorder="1" applyAlignment="1">
      <alignment horizontal="center" wrapText="1" shrinkToFit="1"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 applyProtection="1">
      <alignment/>
      <protection locked="0"/>
    </xf>
    <xf numFmtId="165" fontId="9" fillId="0" borderId="5" xfId="0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4" xfId="0" applyFont="1" applyBorder="1" applyAlignment="1" applyProtection="1">
      <alignment vertical="center"/>
      <protection/>
    </xf>
    <xf numFmtId="165" fontId="9" fillId="0" borderId="7" xfId="0" applyNumberFormat="1" applyFont="1" applyBorder="1" applyAlignment="1" applyProtection="1">
      <alignment vertical="center"/>
      <protection/>
    </xf>
    <xf numFmtId="164" fontId="9" fillId="0" borderId="8" xfId="0" applyFont="1" applyBorder="1" applyAlignment="1" applyProtection="1">
      <alignment/>
      <protection/>
    </xf>
    <xf numFmtId="165" fontId="9" fillId="0" borderId="9" xfId="0" applyNumberFormat="1" applyFont="1" applyFill="1" applyBorder="1" applyAlignment="1" applyProtection="1">
      <alignment/>
      <protection/>
    </xf>
    <xf numFmtId="164" fontId="9" fillId="2" borderId="4" xfId="0" applyFont="1" applyFill="1" applyBorder="1" applyAlignment="1" applyProtection="1">
      <alignment vertical="center"/>
      <protection locked="0"/>
    </xf>
    <xf numFmtId="165" fontId="1" fillId="0" borderId="5" xfId="0" applyNumberFormat="1" applyFont="1" applyBorder="1" applyAlignment="1" applyProtection="1">
      <alignment vertical="center"/>
      <protection/>
    </xf>
    <xf numFmtId="164" fontId="5" fillId="0" borderId="10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1" fillId="0" borderId="11" xfId="0" applyFont="1" applyBorder="1" applyAlignment="1">
      <alignment horizontal="center"/>
    </xf>
    <xf numFmtId="164" fontId="1" fillId="2" borderId="11" xfId="0" applyFont="1" applyFill="1" applyBorder="1" applyAlignment="1" applyProtection="1">
      <alignment/>
      <protection locked="0"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5" fillId="0" borderId="3" xfId="0" applyFont="1" applyBorder="1" applyAlignment="1">
      <alignment horizontal="center" vertical="center" textRotation="90"/>
    </xf>
    <xf numFmtId="164" fontId="1" fillId="0" borderId="11" xfId="0" applyFont="1" applyBorder="1" applyAlignment="1">
      <alignment horizontal="center" vertical="center"/>
    </xf>
    <xf numFmtId="164" fontId="1" fillId="2" borderId="13" xfId="0" applyFont="1" applyFill="1" applyBorder="1" applyAlignment="1" applyProtection="1">
      <alignment vertical="center"/>
      <protection locked="0"/>
    </xf>
    <xf numFmtId="165" fontId="1" fillId="0" borderId="14" xfId="0" applyNumberFormat="1" applyFont="1" applyBorder="1" applyAlignment="1" applyProtection="1">
      <alignment vertical="center"/>
      <protection/>
    </xf>
    <xf numFmtId="164" fontId="1" fillId="0" borderId="15" xfId="0" applyFont="1" applyBorder="1" applyAlignment="1">
      <alignment horizontal="center"/>
    </xf>
    <xf numFmtId="164" fontId="1" fillId="2" borderId="16" xfId="0" applyFont="1" applyFill="1" applyBorder="1" applyAlignment="1" applyProtection="1">
      <alignment/>
      <protection locked="0"/>
    </xf>
    <xf numFmtId="165" fontId="1" fillId="0" borderId="17" xfId="0" applyNumberFormat="1" applyFont="1" applyFill="1" applyBorder="1" applyAlignment="1" applyProtection="1">
      <alignment/>
      <protection/>
    </xf>
    <xf numFmtId="164" fontId="1" fillId="0" borderId="15" xfId="0" applyFont="1" applyBorder="1" applyAlignment="1">
      <alignment horizontal="center" vertical="center"/>
    </xf>
    <xf numFmtId="164" fontId="1" fillId="2" borderId="16" xfId="0" applyFont="1" applyFill="1" applyBorder="1" applyAlignment="1" applyProtection="1">
      <alignment vertical="center"/>
      <protection locked="0"/>
    </xf>
    <xf numFmtId="164" fontId="1" fillId="0" borderId="15" xfId="0" applyFont="1" applyBorder="1" applyAlignment="1">
      <alignment horizontal="center" vertical="center" wrapText="1"/>
    </xf>
    <xf numFmtId="164" fontId="1" fillId="0" borderId="16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 wrapText="1" shrinkToFit="1"/>
    </xf>
    <xf numFmtId="164" fontId="1" fillId="0" borderId="18" xfId="0" applyFont="1" applyBorder="1" applyAlignment="1">
      <alignment horizontal="center"/>
    </xf>
    <xf numFmtId="164" fontId="1" fillId="2" borderId="19" xfId="0" applyFont="1" applyFill="1" applyBorder="1" applyAlignment="1" applyProtection="1">
      <alignment/>
      <protection locked="0"/>
    </xf>
    <xf numFmtId="165" fontId="1" fillId="0" borderId="20" xfId="0" applyNumberFormat="1" applyFont="1" applyFill="1" applyBorder="1" applyAlignment="1" applyProtection="1">
      <alignment/>
      <protection/>
    </xf>
    <xf numFmtId="164" fontId="1" fillId="2" borderId="13" xfId="0" applyFont="1" applyFill="1" applyBorder="1" applyAlignment="1" applyProtection="1">
      <alignment/>
      <protection locked="0"/>
    </xf>
    <xf numFmtId="164" fontId="1" fillId="0" borderId="15" xfId="0" applyFont="1" applyBorder="1" applyAlignment="1">
      <alignment horizontal="center" vertical="center" textRotation="90" wrapText="1" shrinkToFit="1"/>
    </xf>
    <xf numFmtId="164" fontId="4" fillId="0" borderId="16" xfId="0" applyFont="1" applyBorder="1" applyAlignment="1">
      <alignment horizontal="center" vertical="center" textRotation="90" wrapText="1" shrinkToFit="1"/>
    </xf>
    <xf numFmtId="164" fontId="7" fillId="0" borderId="16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 wrapText="1" shrinkToFit="1"/>
    </xf>
    <xf numFmtId="164" fontId="1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 applyProtection="1">
      <alignment vertical="center"/>
      <protection/>
    </xf>
    <xf numFmtId="164" fontId="10" fillId="0" borderId="4" xfId="0" applyFont="1" applyBorder="1" applyAlignment="1">
      <alignment horizontal="center" vertical="center" textRotation="90" wrapText="1" shrinkToFit="1"/>
    </xf>
    <xf numFmtId="164" fontId="1" fillId="2" borderId="15" xfId="0" applyFont="1" applyFill="1" applyBorder="1" applyAlignment="1" applyProtection="1">
      <alignment horizontal="center" vertical="center"/>
      <protection locked="0"/>
    </xf>
    <xf numFmtId="164" fontId="1" fillId="0" borderId="18" xfId="0" applyFont="1" applyBorder="1" applyAlignment="1">
      <alignment horizontal="center" vertical="center"/>
    </xf>
    <xf numFmtId="164" fontId="1" fillId="2" borderId="19" xfId="0" applyFont="1" applyFill="1" applyBorder="1" applyAlignment="1" applyProtection="1">
      <alignment vertical="center"/>
      <protection locked="0"/>
    </xf>
    <xf numFmtId="165" fontId="1" fillId="0" borderId="20" xfId="0" applyNumberFormat="1" applyFont="1" applyBorder="1" applyAlignment="1" applyProtection="1">
      <alignment vertical="center"/>
      <protection/>
    </xf>
    <xf numFmtId="164" fontId="1" fillId="0" borderId="21" xfId="0" applyFont="1" applyBorder="1" applyAlignment="1">
      <alignment horizontal="center" vertical="center"/>
    </xf>
    <xf numFmtId="164" fontId="1" fillId="2" borderId="21" xfId="0" applyFont="1" applyFill="1" applyBorder="1" applyAlignment="1" applyProtection="1">
      <alignment vertical="center"/>
      <protection locked="0"/>
    </xf>
    <xf numFmtId="164" fontId="11" fillId="0" borderId="4" xfId="0" applyFont="1" applyBorder="1" applyAlignment="1">
      <alignment horizontal="center" vertical="center" textRotation="90" wrapText="1" shrinkToFit="1"/>
    </xf>
    <xf numFmtId="164" fontId="1" fillId="0" borderId="0" xfId="0" applyFont="1" applyAlignment="1">
      <alignment shrinkToFit="1"/>
    </xf>
    <xf numFmtId="165" fontId="1" fillId="0" borderId="0" xfId="0" applyNumberFormat="1" applyFont="1" applyAlignment="1">
      <alignment shrinkToFit="1"/>
    </xf>
    <xf numFmtId="164" fontId="8" fillId="0" borderId="5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1" fillId="2" borderId="7" xfId="0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 textRotation="90" wrapText="1"/>
    </xf>
    <xf numFmtId="164" fontId="7" fillId="0" borderId="13" xfId="0" applyFont="1" applyBorder="1" applyAlignment="1">
      <alignment horizontal="center" vertical="center" wrapText="1"/>
    </xf>
    <xf numFmtId="164" fontId="1" fillId="2" borderId="14" xfId="0" applyFont="1" applyFill="1" applyBorder="1" applyAlignment="1" applyProtection="1">
      <alignment horizontal="center" vertical="center"/>
      <protection locked="0"/>
    </xf>
    <xf numFmtId="164" fontId="7" fillId="0" borderId="16" xfId="0" applyFont="1" applyBorder="1" applyAlignment="1">
      <alignment horizontal="center" vertical="center" wrapText="1"/>
    </xf>
    <xf numFmtId="164" fontId="1" fillId="2" borderId="17" xfId="0" applyFont="1" applyFill="1" applyBorder="1" applyAlignment="1" applyProtection="1">
      <alignment horizontal="center" vertical="center"/>
      <protection locked="0"/>
    </xf>
    <xf numFmtId="164" fontId="7" fillId="0" borderId="19" xfId="0" applyFont="1" applyBorder="1" applyAlignment="1">
      <alignment horizontal="center" vertical="center" wrapText="1"/>
    </xf>
    <xf numFmtId="164" fontId="1" fillId="2" borderId="20" xfId="0" applyFont="1" applyFill="1" applyBorder="1" applyAlignment="1" applyProtection="1">
      <alignment horizontal="center" vertical="center"/>
      <protection locked="0"/>
    </xf>
    <xf numFmtId="164" fontId="10" fillId="0" borderId="3" xfId="0" applyFont="1" applyBorder="1" applyAlignment="1">
      <alignment horizontal="center" vertical="center" textRotation="90" wrapText="1" shrinkToFit="1"/>
    </xf>
    <xf numFmtId="164" fontId="7" fillId="0" borderId="23" xfId="0" applyFont="1" applyBorder="1" applyAlignment="1">
      <alignment horizontal="center" vertical="center" wrapText="1" shrinkToFit="1"/>
    </xf>
    <xf numFmtId="164" fontId="1" fillId="2" borderId="12" xfId="0" applyFont="1" applyFill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/>
    </xf>
    <xf numFmtId="164" fontId="8" fillId="0" borderId="1" xfId="0" applyFont="1" applyBorder="1" applyAlignment="1">
      <alignment horizontal="center" vertical="center" textRotation="90"/>
    </xf>
    <xf numFmtId="164" fontId="7" fillId="0" borderId="3" xfId="0" applyFont="1" applyBorder="1" applyAlignment="1">
      <alignment horizontal="center" vertical="center" wrapText="1" shrinkToFit="1"/>
    </xf>
    <xf numFmtId="164" fontId="8" fillId="2" borderId="6" xfId="0" applyFont="1" applyFill="1" applyBorder="1" applyAlignment="1" applyProtection="1">
      <alignment horizontal="center" vertical="center"/>
      <protection locked="0"/>
    </xf>
    <xf numFmtId="164" fontId="8" fillId="0" borderId="3" xfId="0" applyFont="1" applyBorder="1" applyAlignment="1">
      <alignment horizontal="center" vertical="center" textRotation="90"/>
    </xf>
    <xf numFmtId="164" fontId="1" fillId="2" borderId="24" xfId="0" applyFont="1" applyFill="1" applyBorder="1" applyAlignment="1" applyProtection="1">
      <alignment/>
      <protection locked="0"/>
    </xf>
    <xf numFmtId="164" fontId="1" fillId="0" borderId="23" xfId="0" applyFont="1" applyBorder="1" applyAlignment="1">
      <alignment horizontal="center" vertical="center"/>
    </xf>
    <xf numFmtId="164" fontId="1" fillId="2" borderId="21" xfId="0" applyFont="1" applyFill="1" applyBorder="1" applyAlignment="1" applyProtection="1">
      <alignment/>
      <protection locked="0"/>
    </xf>
    <xf numFmtId="164" fontId="1" fillId="2" borderId="13" xfId="0" applyFont="1" applyFill="1" applyBorder="1" applyAlignment="1" applyProtection="1">
      <alignment/>
      <protection locked="0"/>
    </xf>
    <xf numFmtId="164" fontId="1" fillId="2" borderId="17" xfId="0" applyFont="1" applyFill="1" applyBorder="1" applyAlignment="1" applyProtection="1">
      <alignment/>
      <protection locked="0"/>
    </xf>
    <xf numFmtId="164" fontId="1" fillId="2" borderId="16" xfId="0" applyFont="1" applyFill="1" applyBorder="1" applyAlignment="1" applyProtection="1">
      <alignment/>
      <protection locked="0"/>
    </xf>
    <xf numFmtId="166" fontId="1" fillId="0" borderId="15" xfId="0" applyNumberFormat="1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 wrapText="1" shrinkToFit="1"/>
    </xf>
    <xf numFmtId="164" fontId="4" fillId="0" borderId="19" xfId="0" applyFont="1" applyBorder="1" applyAlignment="1">
      <alignment horizontal="center" vertical="center" wrapText="1" shrinkToFit="1"/>
    </xf>
    <xf numFmtId="164" fontId="1" fillId="2" borderId="14" xfId="0" applyFont="1" applyFill="1" applyBorder="1" applyAlignment="1" applyProtection="1">
      <alignment/>
      <protection locked="0"/>
    </xf>
    <xf numFmtId="164" fontId="1" fillId="0" borderId="19" xfId="0" applyFont="1" applyBorder="1" applyAlignment="1">
      <alignment horizontal="center" vertical="center" wrapText="1" shrinkToFit="1"/>
    </xf>
    <xf numFmtId="164" fontId="1" fillId="2" borderId="20" xfId="0" applyFont="1" applyFill="1" applyBorder="1" applyAlignment="1" applyProtection="1">
      <alignment/>
      <protection locked="0"/>
    </xf>
    <xf numFmtId="164" fontId="1" fillId="0" borderId="12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/>
    </xf>
    <xf numFmtId="164" fontId="1" fillId="2" borderId="25" xfId="0" applyFont="1" applyFill="1" applyBorder="1" applyAlignment="1" applyProtection="1">
      <alignment/>
      <protection locked="0"/>
    </xf>
    <xf numFmtId="167" fontId="1" fillId="0" borderId="15" xfId="0" applyNumberFormat="1" applyFont="1" applyBorder="1" applyAlignment="1">
      <alignment horizontal="center" vertical="center"/>
    </xf>
    <xf numFmtId="164" fontId="1" fillId="2" borderId="25" xfId="0" applyFont="1" applyFill="1" applyBorder="1" applyAlignment="1" applyProtection="1">
      <alignment/>
      <protection locked="0"/>
    </xf>
    <xf numFmtId="164" fontId="1" fillId="2" borderId="16" xfId="0" applyFont="1" applyFill="1" applyBorder="1" applyAlignment="1" applyProtection="1">
      <alignment horizontal="right"/>
      <protection locked="0"/>
    </xf>
    <xf numFmtId="165" fontId="1" fillId="0" borderId="17" xfId="0" applyNumberFormat="1" applyFont="1" applyFill="1" applyBorder="1" applyAlignment="1" applyProtection="1">
      <alignment horizontal="right"/>
      <protection/>
    </xf>
    <xf numFmtId="164" fontId="1" fillId="2" borderId="26" xfId="0" applyFont="1" applyFill="1" applyBorder="1" applyAlignment="1" applyProtection="1">
      <alignment/>
      <protection locked="0"/>
    </xf>
    <xf numFmtId="164" fontId="1" fillId="0" borderId="20" xfId="0" applyFont="1" applyBorder="1" applyAlignment="1">
      <alignment horizontal="center" vertical="center" wrapText="1" shrinkToFit="1"/>
    </xf>
    <xf numFmtId="164" fontId="1" fillId="2" borderId="27" xfId="0" applyFont="1" applyFill="1" applyBorder="1" applyAlignment="1" applyProtection="1">
      <alignment/>
      <protection locked="0"/>
    </xf>
    <xf numFmtId="164" fontId="11" fillId="0" borderId="28" xfId="0" applyFont="1" applyBorder="1" applyAlignment="1">
      <alignment horizontal="center" vertical="center" textRotation="90"/>
    </xf>
    <xf numFmtId="164" fontId="1" fillId="2" borderId="12" xfId="0" applyFont="1" applyFill="1" applyBorder="1" applyAlignment="1" applyProtection="1">
      <alignment/>
      <protection locked="0"/>
    </xf>
    <xf numFmtId="164" fontId="1" fillId="2" borderId="19" xfId="0" applyFont="1" applyFill="1" applyBorder="1" applyAlignment="1" applyProtection="1">
      <alignment/>
      <protection locked="0"/>
    </xf>
    <xf numFmtId="164" fontId="1" fillId="0" borderId="29" xfId="0" applyFont="1" applyBorder="1" applyAlignment="1">
      <alignment horizontal="center" vertical="center"/>
    </xf>
    <xf numFmtId="165" fontId="1" fillId="0" borderId="14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vertical="center"/>
    </xf>
    <xf numFmtId="164" fontId="1" fillId="2" borderId="30" xfId="0" applyFont="1" applyFill="1" applyBorder="1" applyAlignment="1" applyProtection="1">
      <alignment horizontal="center" vertical="center"/>
      <protection locked="0"/>
    </xf>
    <xf numFmtId="164" fontId="1" fillId="0" borderId="30" xfId="0" applyFont="1" applyBorder="1" applyAlignment="1">
      <alignment horizontal="center" vertical="center"/>
    </xf>
    <xf numFmtId="164" fontId="11" fillId="0" borderId="31" xfId="0" applyFont="1" applyBorder="1" applyAlignment="1">
      <alignment horizontal="center" vertical="center" textRotation="90"/>
    </xf>
    <xf numFmtId="164" fontId="1" fillId="0" borderId="19" xfId="0" applyFont="1" applyBorder="1" applyAlignment="1">
      <alignment horizontal="center" vertical="center"/>
    </xf>
    <xf numFmtId="164" fontId="1" fillId="0" borderId="32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11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/>
    </xf>
    <xf numFmtId="164" fontId="1" fillId="0" borderId="0" xfId="0" applyFont="1" applyFill="1" applyBorder="1" applyAlignment="1" applyProtection="1">
      <alignment/>
      <protection locked="0"/>
    </xf>
    <xf numFmtId="164" fontId="6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5" fontId="5" fillId="0" borderId="33" xfId="0" applyNumberFormat="1" applyFont="1" applyBorder="1" applyAlignment="1" applyProtection="1">
      <alignment horizontal="center" vertical="center"/>
      <protection/>
    </xf>
    <xf numFmtId="164" fontId="1" fillId="2" borderId="16" xfId="0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center"/>
      <protection/>
    </xf>
    <xf numFmtId="164" fontId="1" fillId="2" borderId="17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G14" sqref="G14"/>
    </sheetView>
  </sheetViews>
  <sheetFormatPr defaultColWidth="9.140625" defaultRowHeight="12.75"/>
  <sheetData>
    <row r="1" spans="1:3" ht="12.75">
      <c r="A1" s="1">
        <f>'Utilizare_JUDETENE '!D12</f>
        <v>23658</v>
      </c>
      <c r="B1" s="1">
        <f>Utilizare_MUNICIPALE_ORASENESTI!D12</f>
        <v>8295</v>
      </c>
      <c r="C1" s="1">
        <f>Utilizare_COMUNALE!D12</f>
        <v>19842</v>
      </c>
    </row>
    <row r="2" spans="1:3" ht="12.75">
      <c r="A2" s="1">
        <f>'Utilizare_JUDETENE '!D13</f>
        <v>8231</v>
      </c>
      <c r="B2" s="1">
        <f>Utilizare_MUNICIPALE_ORASENESTI!D13</f>
        <v>8295</v>
      </c>
      <c r="C2" s="1">
        <f>Utilizare_COMUNALE!D13</f>
        <v>19842</v>
      </c>
    </row>
    <row r="3" spans="1:3" ht="12.75">
      <c r="A3" s="1">
        <f>'Utilizare_JUDETENE '!D14</f>
        <v>680</v>
      </c>
      <c r="B3" s="1">
        <f>Utilizare_MUNICIPALE_ORASENESTI!D14</f>
        <v>735</v>
      </c>
      <c r="C3" s="1">
        <f>Utilizare_COMUNALE!D14</f>
        <v>326</v>
      </c>
    </row>
    <row r="4" spans="1:3" ht="12.75">
      <c r="A4" s="1">
        <f>'Utilizare_JUDETENE '!D15</f>
        <v>142</v>
      </c>
      <c r="B4" s="1">
        <f>Utilizare_MUNICIPALE_ORASENESTI!D15</f>
        <v>142</v>
      </c>
      <c r="C4" s="1">
        <f>Utilizare_COMUNALE!D15</f>
        <v>118</v>
      </c>
    </row>
    <row r="5" spans="1:3" ht="12.75">
      <c r="A5" s="1">
        <f>'Utilizare_JUDETENE '!D16</f>
        <v>127</v>
      </c>
      <c r="B5" s="1">
        <f>Utilizare_MUNICIPALE_ORASENESTI!D16</f>
        <v>288</v>
      </c>
      <c r="C5" s="1">
        <f>Utilizare_COMUNALE!D16</f>
        <v>612</v>
      </c>
    </row>
    <row r="6" spans="1:3" ht="12.75">
      <c r="A6" s="1">
        <f>'Utilizare_JUDETENE '!D17</f>
        <v>576</v>
      </c>
      <c r="B6" s="1">
        <f>Utilizare_MUNICIPALE_ORASENESTI!D17</f>
        <v>163</v>
      </c>
      <c r="C6" s="1">
        <f>Utilizare_COMUNALE!D17</f>
        <v>407</v>
      </c>
    </row>
    <row r="7" spans="1:3" ht="12.75">
      <c r="A7" s="1">
        <f>'Utilizare_JUDETENE '!D18</f>
        <v>3461</v>
      </c>
      <c r="B7" s="1">
        <f>Utilizare_MUNICIPALE_ORASENESTI!D18</f>
        <v>5132</v>
      </c>
      <c r="C7" s="1">
        <f>Utilizare_COMUNALE!D18</f>
        <v>16837</v>
      </c>
    </row>
    <row r="8" spans="1:3" ht="12.75">
      <c r="A8" s="1">
        <f>'Utilizare_JUDETENE '!D19</f>
        <v>1526</v>
      </c>
      <c r="B8" s="1">
        <f>Utilizare_MUNICIPALE_ORASENESTI!D19</f>
        <v>308</v>
      </c>
      <c r="C8" s="1">
        <f>Utilizare_COMUNALE!D19</f>
        <v>192</v>
      </c>
    </row>
    <row r="9" spans="1:3" ht="12.75">
      <c r="A9" s="1">
        <f>'Utilizare_JUDETENE '!D20</f>
        <v>345</v>
      </c>
      <c r="B9" s="1">
        <f>Utilizare_MUNICIPALE_ORASENESTI!D20</f>
        <v>514</v>
      </c>
      <c r="C9" s="1">
        <f>Utilizare_COMUNALE!D20</f>
        <v>372</v>
      </c>
    </row>
    <row r="10" spans="1:3" ht="12.75">
      <c r="A10" s="1">
        <f>'Utilizare_JUDETENE '!D21</f>
        <v>324</v>
      </c>
      <c r="B10" s="1">
        <f>Utilizare_MUNICIPALE_ORASENESTI!D21</f>
        <v>457</v>
      </c>
      <c r="C10" s="1">
        <f>Utilizare_COMUNALE!D21</f>
        <v>509</v>
      </c>
    </row>
    <row r="11" spans="1:3" ht="12.75">
      <c r="A11" s="1">
        <f>'Utilizare_JUDETENE '!D22</f>
        <v>264</v>
      </c>
      <c r="B11" s="1">
        <f>Utilizare_MUNICIPALE_ORASENESTI!D22</f>
        <v>262</v>
      </c>
      <c r="C11" s="1">
        <f>Utilizare_COMUNALE!D22</f>
        <v>42</v>
      </c>
    </row>
    <row r="12" spans="1:3" ht="12.75">
      <c r="A12" s="1">
        <f>'Utilizare_JUDETENE '!D23</f>
        <v>786</v>
      </c>
      <c r="B12" s="1">
        <f>Utilizare_MUNICIPALE_ORASENESTI!D23</f>
        <v>294</v>
      </c>
      <c r="C12" s="1">
        <f>Utilizare_COMUNALE!D23</f>
        <v>427</v>
      </c>
    </row>
    <row r="13" spans="1:3" ht="12.75">
      <c r="A13" s="1">
        <f>'Utilizare_JUDETENE '!D24</f>
        <v>1333</v>
      </c>
      <c r="B13" s="1">
        <f>Utilizare_MUNICIPALE_ORASENESTI!D24</f>
        <v>1811</v>
      </c>
      <c r="C13" s="1">
        <f>Utilizare_COMUNALE!D24</f>
        <v>15230</v>
      </c>
    </row>
    <row r="14" spans="1:3" ht="12.75">
      <c r="A14" s="1">
        <f>'Utilizare_JUDETENE '!D25</f>
        <v>4130</v>
      </c>
      <c r="B14" s="1">
        <f>Utilizare_MUNICIPALE_ORASENESTI!D25</f>
        <v>4601</v>
      </c>
      <c r="C14" s="1">
        <f>Utilizare_COMUNALE!D25</f>
        <v>1624</v>
      </c>
    </row>
    <row r="15" spans="1:3" ht="12.75">
      <c r="A15" s="1">
        <f>'Utilizare_JUDETENE '!D26</f>
        <v>1860</v>
      </c>
      <c r="B15" s="1">
        <f>Utilizare_MUNICIPALE_ORASENESTI!D26</f>
        <v>836</v>
      </c>
      <c r="C15" s="1">
        <f>Utilizare_COMUNALE!D26</f>
        <v>2173</v>
      </c>
    </row>
    <row r="16" spans="1:3" ht="12.75">
      <c r="A16" s="1">
        <f>'Utilizare_JUDETENE '!D27</f>
        <v>703</v>
      </c>
      <c r="B16" s="1">
        <f>Utilizare_MUNICIPALE_ORASENESTI!D27</f>
        <v>738</v>
      </c>
      <c r="C16" s="1">
        <f>Utilizare_COMUNALE!D27</f>
        <v>532</v>
      </c>
    </row>
    <row r="17" spans="1:3" ht="12.75">
      <c r="A17" s="1">
        <f>'Utilizare_JUDETENE '!D28</f>
        <v>205</v>
      </c>
      <c r="B17" s="1">
        <f>Utilizare_MUNICIPALE_ORASENESTI!D28</f>
        <v>309</v>
      </c>
      <c r="C17" s="1">
        <f>Utilizare_COMUNALE!D28</f>
        <v>283</v>
      </c>
    </row>
    <row r="18" spans="1:3" ht="12.75">
      <c r="A18" s="1">
        <f>'Utilizare_JUDETENE '!D29</f>
        <v>8231</v>
      </c>
      <c r="B18" s="1">
        <f>Utilizare_MUNICIPALE_ORASENESTI!D29</f>
        <v>8295</v>
      </c>
      <c r="C18" s="1">
        <f>Utilizare_COMUNALE!D29</f>
        <v>19842</v>
      </c>
    </row>
    <row r="19" spans="1:3" ht="12.75">
      <c r="A19" s="1">
        <f>'Utilizare_JUDETENE '!D30</f>
        <v>0</v>
      </c>
      <c r="B19" s="1">
        <f>Utilizare_MUNICIPALE_ORASENESTI!D30</f>
        <v>0</v>
      </c>
      <c r="C19" s="1">
        <f>Utilizare_COMUNALE!D30</f>
        <v>0</v>
      </c>
    </row>
    <row r="20" spans="1:3" ht="12.75">
      <c r="A20" s="1">
        <f>'Utilizare_JUDETENE '!D31</f>
        <v>0</v>
      </c>
      <c r="B20" s="1">
        <f>Utilizare_MUNICIPALE_ORASENESTI!D31</f>
        <v>0</v>
      </c>
      <c r="C20" s="1">
        <f>Utilizare_COMUNALE!D31</f>
        <v>0</v>
      </c>
    </row>
    <row r="21" spans="1:3" ht="12.75">
      <c r="A21" s="1">
        <f>'Utilizare_JUDETENE '!D32</f>
        <v>3364</v>
      </c>
      <c r="B21" s="1">
        <f>Utilizare_MUNICIPALE_ORASENESTI!D32</f>
        <v>3150</v>
      </c>
      <c r="C21" s="1">
        <f>Utilizare_COMUNALE!D32</f>
        <v>9183</v>
      </c>
    </row>
    <row r="22" spans="1:3" ht="12.75">
      <c r="A22" s="1">
        <f>'Utilizare_JUDETENE '!D33</f>
        <v>4867</v>
      </c>
      <c r="B22" s="1">
        <f>Utilizare_MUNICIPALE_ORASENESTI!D33</f>
        <v>5145</v>
      </c>
      <c r="C22" s="1">
        <f>Utilizare_COMUNALE!D33</f>
        <v>10659</v>
      </c>
    </row>
    <row r="23" spans="1:3" ht="12.75">
      <c r="A23" s="1">
        <f>'Utilizare_JUDETENE '!D37</f>
        <v>162344</v>
      </c>
      <c r="B23" s="1">
        <f>Utilizare_MUNICIPALE_ORASENESTI!D37</f>
        <v>91750</v>
      </c>
      <c r="C23" s="1">
        <f>Utilizare_COMUNALE!D37</f>
        <v>201890</v>
      </c>
    </row>
    <row r="24" spans="1:3" ht="12.75">
      <c r="A24" s="1">
        <f>'Utilizare_JUDETENE '!D39</f>
        <v>285</v>
      </c>
      <c r="B24" s="1">
        <f>Utilizare_MUNICIPALE_ORASENESTI!D39</f>
        <v>281</v>
      </c>
      <c r="C24" s="1">
        <f>Utilizare_COMUNALE!D39</f>
        <v>128</v>
      </c>
    </row>
    <row r="25" spans="1:3" ht="12.75">
      <c r="A25" s="1">
        <f>'Utilizare_JUDETENE '!D41</f>
        <v>402865</v>
      </c>
      <c r="B25" s="1">
        <f>Utilizare_MUNICIPALE_ORASENESTI!D41</f>
        <v>0</v>
      </c>
      <c r="C25" s="1">
        <f>Utilizare_COMUNALE!D41</f>
        <v>0</v>
      </c>
    </row>
    <row r="26" spans="1:3" ht="12.75">
      <c r="A26" s="1">
        <f>'Utilizare_JUDETENE '!D44</f>
        <v>0</v>
      </c>
      <c r="B26" s="1">
        <f>Utilizare_MUNICIPALE_ORASENESTI!D44</f>
        <v>124</v>
      </c>
      <c r="C26" s="1">
        <f>Utilizare_COMUNALE!D44</f>
        <v>104</v>
      </c>
    </row>
    <row r="27" spans="1:3" ht="12.75">
      <c r="A27" s="1">
        <f>'Utilizare_JUDETENE '!D47</f>
        <v>26</v>
      </c>
      <c r="B27" s="1">
        <f>Utilizare_MUNICIPALE_ORASENESTI!D47</f>
        <v>68</v>
      </c>
      <c r="C27" s="1">
        <f>Utilizare_COMUNALE!D47</f>
        <v>312</v>
      </c>
    </row>
    <row r="28" spans="1:3" ht="12.75">
      <c r="A28" s="1">
        <f>'Utilizare_JUDETENE '!D50</f>
        <v>1535</v>
      </c>
      <c r="B28" s="1">
        <f>Utilizare_MUNICIPALE_ORASENESTI!D50</f>
        <v>4128</v>
      </c>
      <c r="C28" s="1">
        <f>Utilizare_COMUNALE!D50</f>
        <v>36425</v>
      </c>
    </row>
    <row r="29" spans="1:3" ht="12.75">
      <c r="A29" s="1">
        <f>'Utilizare_JUDETENE '!D52</f>
        <v>10</v>
      </c>
      <c r="B29" s="1">
        <f>Utilizare_MUNICIPALE_ORASENESTI!D52</f>
        <v>38</v>
      </c>
      <c r="C29" s="1">
        <f>Utilizare_COMUNALE!D52</f>
        <v>417</v>
      </c>
    </row>
    <row r="30" spans="1:3" ht="12.75">
      <c r="A30" s="1">
        <f>'Utilizare_JUDETENE '!D59</f>
        <v>262145</v>
      </c>
      <c r="B30" s="1">
        <f>Utilizare_MUNICIPALE_ORASENESTI!D59</f>
        <v>228126</v>
      </c>
      <c r="C30" s="1">
        <f>Utilizare_COMUNALE!D59</f>
        <v>384741</v>
      </c>
    </row>
    <row r="31" spans="1:3" ht="12.75">
      <c r="A31" s="1">
        <f>'Utilizare_JUDETENE '!D60</f>
        <v>2662</v>
      </c>
      <c r="B31" s="1">
        <f>Utilizare_MUNICIPALE_ORASENESTI!D60</f>
        <v>22977</v>
      </c>
      <c r="C31" s="1">
        <f>Utilizare_COMUNALE!D60</f>
        <v>253401</v>
      </c>
    </row>
    <row r="32" spans="1:3" ht="12.75">
      <c r="A32" s="1">
        <f>'Utilizare_JUDETENE '!D61</f>
        <v>69472</v>
      </c>
      <c r="B32" s="1">
        <f>Utilizare_MUNICIPALE_ORASENESTI!D61</f>
        <v>8148</v>
      </c>
      <c r="C32" s="1">
        <f>Utilizare_COMUNALE!D61</f>
        <v>1160</v>
      </c>
    </row>
    <row r="33" spans="1:3" ht="12.75">
      <c r="A33" s="1">
        <f>'Utilizare_JUDETENE '!D62</f>
        <v>9657</v>
      </c>
      <c r="B33" s="1">
        <f>Utilizare_MUNICIPALE_ORASENESTI!D62</f>
        <v>5950</v>
      </c>
      <c r="C33" s="1">
        <f>Utilizare_COMUNALE!D62</f>
        <v>433</v>
      </c>
    </row>
    <row r="34" spans="1:3" ht="12.75">
      <c r="A34" s="1">
        <f>'Utilizare_JUDETENE '!D63</f>
        <v>2839</v>
      </c>
      <c r="B34" s="1">
        <f>Utilizare_MUNICIPALE_ORASENESTI!D63</f>
        <v>5912</v>
      </c>
      <c r="C34" s="1">
        <f>Utilizare_COMUNALE!D63</f>
        <v>825</v>
      </c>
    </row>
    <row r="35" spans="1:3" ht="12.75">
      <c r="A35" s="1">
        <f>'Utilizare_JUDETENE '!D64</f>
        <v>3972</v>
      </c>
      <c r="B35" s="1">
        <f>Utilizare_MUNICIPALE_ORASENESTI!D64</f>
        <v>4380</v>
      </c>
      <c r="C35" s="1">
        <f>Utilizare_COMUNALE!D64</f>
        <v>614</v>
      </c>
    </row>
    <row r="36" spans="1:3" ht="12.75">
      <c r="A36" s="1">
        <f>'Utilizare_JUDETENE '!D65</f>
        <v>2607</v>
      </c>
      <c r="B36" s="1">
        <f>Utilizare_MUNICIPALE_ORASENESTI!D65</f>
        <v>4986</v>
      </c>
      <c r="C36" s="1">
        <f>Utilizare_COMUNALE!D65</f>
        <v>428</v>
      </c>
    </row>
    <row r="37" spans="1:3" ht="12.75">
      <c r="A37" s="1">
        <f>'Utilizare_JUDETENE '!D66</f>
        <v>7388</v>
      </c>
      <c r="B37" s="1">
        <f>Utilizare_MUNICIPALE_ORASENESTI!D66</f>
        <v>6220</v>
      </c>
      <c r="C37" s="1">
        <f>Utilizare_COMUNALE!D66</f>
        <v>175</v>
      </c>
    </row>
    <row r="38" spans="1:3" ht="12.75">
      <c r="A38" s="1">
        <f>'Utilizare_JUDETENE '!D67</f>
        <v>3563</v>
      </c>
      <c r="B38" s="1">
        <f>Utilizare_MUNICIPALE_ORASENESTI!D67</f>
        <v>3303</v>
      </c>
      <c r="C38" s="1">
        <f>Utilizare_COMUNALE!D67</f>
        <v>709</v>
      </c>
    </row>
    <row r="39" spans="1:3" ht="12.75">
      <c r="A39" s="1">
        <f>'Utilizare_JUDETENE '!D68</f>
        <v>1631</v>
      </c>
      <c r="B39" s="1">
        <f>Utilizare_MUNICIPALE_ORASENESTI!D68</f>
        <v>4470</v>
      </c>
      <c r="C39" s="1">
        <f>Utilizare_COMUNALE!D68</f>
        <v>211</v>
      </c>
    </row>
    <row r="40" spans="1:3" ht="12.75">
      <c r="A40" s="1">
        <f>'Utilizare_JUDETENE '!D69</f>
        <v>4761</v>
      </c>
      <c r="B40" s="1">
        <f>Utilizare_MUNICIPALE_ORASENESTI!D69</f>
        <v>6970</v>
      </c>
      <c r="C40" s="1">
        <f>Utilizare_COMUNALE!D69</f>
        <v>324</v>
      </c>
    </row>
    <row r="41" spans="1:3" ht="12.75">
      <c r="A41" s="1">
        <f>'Utilizare_JUDETENE '!D70</f>
        <v>2938</v>
      </c>
      <c r="B41" s="1">
        <f>Utilizare_MUNICIPALE_ORASENESTI!D70</f>
        <v>6934</v>
      </c>
      <c r="C41" s="1">
        <f>Utilizare_COMUNALE!D70</f>
        <v>198</v>
      </c>
    </row>
    <row r="42" spans="1:3" ht="12.75">
      <c r="A42" s="1">
        <f>'Utilizare_JUDETENE '!D71</f>
        <v>6438</v>
      </c>
      <c r="B42" s="1">
        <f>Utilizare_MUNICIPALE_ORASENESTI!D71</f>
        <v>6379</v>
      </c>
      <c r="C42" s="1">
        <f>Utilizare_COMUNALE!D71</f>
        <v>817</v>
      </c>
    </row>
    <row r="43" spans="1:3" ht="12.75">
      <c r="A43" s="1">
        <f>'Utilizare_JUDETENE '!D72</f>
        <v>6958</v>
      </c>
      <c r="B43" s="1">
        <f>Utilizare_MUNICIPALE_ORASENESTI!D72</f>
        <v>12760</v>
      </c>
      <c r="C43" s="1">
        <f>Utilizare_COMUNALE!D72</f>
        <v>1016</v>
      </c>
    </row>
    <row r="44" spans="1:3" ht="12.75">
      <c r="A44" s="1">
        <f>'Utilizare_JUDETENE '!D73</f>
        <v>3042</v>
      </c>
      <c r="B44" s="1">
        <f>Utilizare_MUNICIPALE_ORASENESTI!D73</f>
        <v>5359</v>
      </c>
      <c r="C44" s="1">
        <f>Utilizare_COMUNALE!D73</f>
        <v>304</v>
      </c>
    </row>
    <row r="45" spans="1:3" ht="12.75">
      <c r="A45" s="1">
        <f>'Utilizare_JUDETENE '!D74</f>
        <v>4302</v>
      </c>
      <c r="B45" s="1">
        <f>Utilizare_MUNICIPALE_ORASENESTI!D74</f>
        <v>4661</v>
      </c>
      <c r="C45" s="1">
        <f>Utilizare_COMUNALE!D74</f>
        <v>175</v>
      </c>
    </row>
    <row r="46" spans="1:3" ht="12.75">
      <c r="A46" s="1">
        <f>'Utilizare_JUDETENE '!D75</f>
        <v>26898</v>
      </c>
      <c r="B46" s="1">
        <f>Utilizare_MUNICIPALE_ORASENESTI!D75</f>
        <v>3300</v>
      </c>
      <c r="C46" s="1">
        <f>Utilizare_COMUNALE!D75</f>
        <v>201</v>
      </c>
    </row>
    <row r="47" spans="1:3" ht="12.75">
      <c r="A47" s="1">
        <f>'Utilizare_JUDETENE '!D77</f>
        <v>9773</v>
      </c>
      <c r="B47" s="1">
        <f>Utilizare_MUNICIPALE_ORASENESTI!D77</f>
        <v>10231</v>
      </c>
      <c r="C47" s="1">
        <f>Utilizare_COMUNALE!D77</f>
        <v>599</v>
      </c>
    </row>
    <row r="48" spans="1:3" ht="12.75">
      <c r="A48" s="1">
        <f>'Utilizare_JUDETENE '!D78</f>
        <v>36316</v>
      </c>
      <c r="B48" s="1">
        <f>Utilizare_MUNICIPALE_ORASENESTI!D78</f>
        <v>66705</v>
      </c>
      <c r="C48" s="1">
        <f>Utilizare_COMUNALE!D78</f>
        <v>218049</v>
      </c>
    </row>
    <row r="49" spans="1:3" ht="12.75">
      <c r="A49" s="1">
        <f>'Utilizare_JUDETENE '!D79</f>
        <v>49983</v>
      </c>
      <c r="B49" s="1">
        <f>Utilizare_MUNICIPALE_ORASENESTI!D79</f>
        <v>50346</v>
      </c>
      <c r="C49" s="1">
        <f>Utilizare_COMUNALE!D79</f>
        <v>157356</v>
      </c>
    </row>
    <row r="50" spans="1:3" ht="12.75">
      <c r="A50" s="1">
        <f>'Utilizare_JUDETENE '!D80</f>
        <v>2790</v>
      </c>
      <c r="B50" s="1">
        <f>Utilizare_MUNICIPALE_ORASENESTI!D80</f>
        <v>6737</v>
      </c>
      <c r="C50" s="1">
        <f>Utilizare_COMUNALE!D80</f>
        <v>629</v>
      </c>
    </row>
    <row r="51" spans="1:3" ht="12.75">
      <c r="A51" s="1">
        <f>'Utilizare_JUDETENE '!D81</f>
        <v>6817</v>
      </c>
      <c r="B51" s="1">
        <f>Utilizare_MUNICIPALE_ORASENESTI!D81</f>
        <v>4375</v>
      </c>
      <c r="C51" s="1">
        <f>Utilizare_COMUNALE!D81</f>
        <v>518</v>
      </c>
    </row>
    <row r="52" spans="1:3" ht="12.75">
      <c r="A52" s="1">
        <f>'Utilizare_JUDETENE '!D82</f>
        <v>199204</v>
      </c>
      <c r="B52" s="1">
        <f>Utilizare_MUNICIPALE_ORASENESTI!D82</f>
        <v>222377</v>
      </c>
      <c r="C52" s="1">
        <f>Utilizare_COMUNALE!D82</f>
        <v>384741</v>
      </c>
    </row>
    <row r="53" spans="1:3" ht="12.75">
      <c r="A53" s="1">
        <f>'Utilizare_JUDETENE '!D83</f>
        <v>58</v>
      </c>
      <c r="B53" s="1">
        <f>Utilizare_MUNICIPALE_ORASENESTI!D83</f>
        <v>0</v>
      </c>
      <c r="C53" s="1">
        <f>Utilizare_COMUNALE!D83</f>
        <v>0</v>
      </c>
    </row>
    <row r="54" spans="1:3" ht="12.75">
      <c r="A54" s="1">
        <f>'Utilizare_JUDETENE '!D84</f>
        <v>1877</v>
      </c>
      <c r="B54" s="1">
        <f>Utilizare_MUNICIPALE_ORASENESTI!D84</f>
        <v>138</v>
      </c>
      <c r="C54" s="1">
        <f>Utilizare_COMUNALE!D84</f>
        <v>0</v>
      </c>
    </row>
    <row r="55" spans="1:3" ht="12.75">
      <c r="A55" s="1">
        <f>'Utilizare_JUDETENE '!D85</f>
        <v>51454</v>
      </c>
      <c r="B55" s="1">
        <f>Utilizare_MUNICIPALE_ORASENESTI!D85</f>
        <v>1236</v>
      </c>
      <c r="C55" s="1">
        <f>Utilizare_COMUNALE!D85</f>
        <v>0</v>
      </c>
    </row>
    <row r="56" spans="1:3" ht="12.75">
      <c r="A56" s="1">
        <f>'Utilizare_JUDETENE '!D86</f>
        <v>6408</v>
      </c>
      <c r="B56" s="1">
        <f>Utilizare_MUNICIPALE_ORASENESTI!D86</f>
        <v>4007</v>
      </c>
      <c r="C56" s="1">
        <f>Utilizare_COMUNALE!D86</f>
        <v>0</v>
      </c>
    </row>
    <row r="57" spans="1:3" ht="12.75">
      <c r="A57" s="1">
        <f>'Utilizare_JUDETENE '!D87</f>
        <v>439</v>
      </c>
      <c r="B57" s="1">
        <f>Utilizare_MUNICIPALE_ORASENESTI!D87</f>
        <v>70</v>
      </c>
      <c r="C57" s="1">
        <f>Utilizare_COMUNALE!D87</f>
        <v>0</v>
      </c>
    </row>
    <row r="58" spans="1:3" ht="12.75">
      <c r="A58" s="1">
        <f>'Utilizare_JUDETENE '!D88</f>
        <v>341</v>
      </c>
      <c r="B58" s="1">
        <f>Utilizare_MUNICIPALE_ORASENESTI!D88</f>
        <v>17</v>
      </c>
      <c r="C58" s="1">
        <f>Utilizare_COMUNALE!D88</f>
        <v>0</v>
      </c>
    </row>
    <row r="59" spans="1:3" ht="12.75">
      <c r="A59" s="1">
        <f>'Utilizare_JUDETENE '!D89</f>
        <v>2364</v>
      </c>
      <c r="B59" s="1">
        <f>Utilizare_MUNICIPALE_ORASENESTI!D89</f>
        <v>281</v>
      </c>
      <c r="C59" s="1">
        <f>Utilizare_COMUNALE!D89</f>
        <v>0</v>
      </c>
    </row>
    <row r="60" spans="1:3" ht="12.75">
      <c r="A60" s="1">
        <f>'Utilizare_JUDETENE '!L12</f>
        <v>262145</v>
      </c>
      <c r="B60" s="1">
        <f>Utilizare_MUNICIPALE_ORASENESTI!L12</f>
        <v>228126</v>
      </c>
      <c r="C60" s="1">
        <f>Utilizare_COMUNALE!L12</f>
        <v>384741</v>
      </c>
    </row>
    <row r="61" spans="1:3" ht="12.75">
      <c r="A61" s="1">
        <f>'Utilizare_JUDETENE '!L13</f>
        <v>35914</v>
      </c>
      <c r="B61" s="1">
        <f>Utilizare_MUNICIPALE_ORASENESTI!L13</f>
        <v>66275</v>
      </c>
      <c r="C61" s="1">
        <f>Utilizare_COMUNALE!L13</f>
        <v>10422</v>
      </c>
    </row>
    <row r="62" spans="1:3" ht="12.75">
      <c r="A62" s="1">
        <f>'Utilizare_JUDETENE '!L14</f>
        <v>208317</v>
      </c>
      <c r="B62" s="1">
        <f>Utilizare_MUNICIPALE_ORASENESTI!L14</f>
        <v>225765</v>
      </c>
      <c r="C62" s="1">
        <f>Utilizare_COMUNALE!L14</f>
        <v>383006</v>
      </c>
    </row>
    <row r="63" spans="1:3" ht="12.75">
      <c r="A63" s="1">
        <f>'Utilizare_JUDETENE '!L15</f>
        <v>4433</v>
      </c>
      <c r="B63" s="1">
        <f>Utilizare_MUNICIPALE_ORASENESTI!L15</f>
        <v>2361</v>
      </c>
      <c r="C63" s="1">
        <f>Utilizare_COMUNALE!L15</f>
        <v>1735</v>
      </c>
    </row>
    <row r="64" spans="1:3" ht="12.75">
      <c r="A64" s="1">
        <f>'Utilizare_JUDETENE '!L16</f>
        <v>31</v>
      </c>
      <c r="B64" s="1">
        <f>Utilizare_MUNICIPALE_ORASENESTI!L16</f>
        <v>0</v>
      </c>
      <c r="C64" s="1">
        <f>Utilizare_COMUNALE!L16</f>
        <v>0</v>
      </c>
    </row>
    <row r="65" spans="1:3" ht="12.75">
      <c r="A65" s="1">
        <f>'Utilizare_JUDETENE '!L17</f>
        <v>0</v>
      </c>
      <c r="B65" s="1">
        <f>Utilizare_MUNICIPALE_ORASENESTI!L17</f>
        <v>0</v>
      </c>
      <c r="C65" s="1">
        <f>Utilizare_COMUNALE!L17</f>
        <v>0</v>
      </c>
    </row>
    <row r="66" spans="1:3" ht="12.75">
      <c r="A66" s="1">
        <f>'Utilizare_JUDETENE '!L18</f>
        <v>22</v>
      </c>
      <c r="B66" s="1">
        <f>Utilizare_MUNICIPALE_ORASENESTI!L18</f>
        <v>0</v>
      </c>
      <c r="C66" s="1">
        <f>Utilizare_COMUNALE!L18</f>
        <v>0</v>
      </c>
    </row>
    <row r="67" spans="1:3" ht="12.75">
      <c r="A67" s="1">
        <f>'Utilizare_JUDETENE '!L19</f>
        <v>0</v>
      </c>
      <c r="B67" s="1">
        <f>Utilizare_MUNICIPALE_ORASENESTI!L19</f>
        <v>0</v>
      </c>
      <c r="C67" s="1">
        <f>Utilizare_COMUNALE!L19</f>
        <v>0</v>
      </c>
    </row>
    <row r="68" spans="1:3" ht="12.75">
      <c r="A68" s="1">
        <f>'Utilizare_JUDETENE '!L20</f>
        <v>6418</v>
      </c>
      <c r="B68" s="1">
        <f>Utilizare_MUNICIPALE_ORASENESTI!L20</f>
        <v>0</v>
      </c>
      <c r="C68" s="1">
        <f>Utilizare_COMUNALE!L20</f>
        <v>0</v>
      </c>
    </row>
    <row r="69" spans="1:3" ht="12.75">
      <c r="A69" s="1">
        <f>'Utilizare_JUDETENE '!L21</f>
        <v>0</v>
      </c>
      <c r="B69" s="1">
        <f>Utilizare_MUNICIPALE_ORASENESTI!L21</f>
        <v>0</v>
      </c>
      <c r="C69" s="1">
        <f>Utilizare_COMUNALE!L21</f>
        <v>0</v>
      </c>
    </row>
    <row r="70" spans="1:3" ht="12.75">
      <c r="A70" s="1">
        <f>'Utilizare_JUDETENE '!L22</f>
        <v>28119</v>
      </c>
      <c r="B70" s="1">
        <f>Utilizare_MUNICIPALE_ORASENESTI!L22</f>
        <v>0</v>
      </c>
      <c r="C70" s="1">
        <f>Utilizare_COMUNALE!L22</f>
        <v>0</v>
      </c>
    </row>
    <row r="71" spans="1:3" ht="12.75">
      <c r="A71" s="1">
        <f>'Utilizare_JUDETENE '!L23</f>
        <v>220</v>
      </c>
      <c r="B71" s="1">
        <f>Utilizare_MUNICIPALE_ORASENESTI!L23</f>
        <v>0</v>
      </c>
      <c r="C71" s="1">
        <f>Utilizare_COMUNALE!L23</f>
        <v>0</v>
      </c>
    </row>
    <row r="72" spans="1:3" ht="12.75">
      <c r="A72" s="1">
        <f>'Utilizare_JUDETENE '!L24</f>
        <v>0</v>
      </c>
      <c r="B72" s="1">
        <f>Utilizare_MUNICIPALE_ORASENESTI!L24</f>
        <v>0</v>
      </c>
      <c r="C72" s="1">
        <f>Utilizare_COMUNALE!L24</f>
        <v>0</v>
      </c>
    </row>
    <row r="73" spans="1:3" ht="12.75">
      <c r="A73" s="1">
        <f>'Utilizare_JUDETENE '!L25</f>
        <v>0</v>
      </c>
      <c r="B73" s="1">
        <f>Utilizare_MUNICIPALE_ORASENESTI!L25</f>
        <v>0</v>
      </c>
      <c r="C73" s="1">
        <f>Utilizare_COMUNALE!L25</f>
        <v>0</v>
      </c>
    </row>
    <row r="74" spans="1:3" ht="12.75">
      <c r="A74" s="1">
        <f>'Utilizare_JUDETENE '!L26</f>
        <v>0</v>
      </c>
      <c r="B74" s="1">
        <f>Utilizare_MUNICIPALE_ORASENESTI!L26</f>
        <v>0</v>
      </c>
      <c r="C74" s="1">
        <f>Utilizare_COMUNALE!L26</f>
        <v>0</v>
      </c>
    </row>
    <row r="75" spans="1:3" ht="12.75">
      <c r="A75" s="1">
        <f>'Utilizare_JUDETENE '!L27</f>
        <v>0</v>
      </c>
      <c r="B75" s="1">
        <f>Utilizare_MUNICIPALE_ORASENESTI!L27</f>
        <v>0</v>
      </c>
      <c r="C75" s="1">
        <f>Utilizare_COMUNALE!L27</f>
        <v>0</v>
      </c>
    </row>
    <row r="76" spans="1:3" ht="12.75">
      <c r="A76" s="1">
        <f>'Utilizare_JUDETENE '!L29</f>
        <v>0</v>
      </c>
      <c r="B76" s="1">
        <f>Utilizare_MUNICIPALE_ORASENESTI!L29</f>
        <v>0</v>
      </c>
      <c r="C76" s="1">
        <f>Utilizare_COMUNALE!L29</f>
        <v>0</v>
      </c>
    </row>
    <row r="77" spans="1:3" ht="12.75">
      <c r="A77" s="1">
        <f>'Utilizare_JUDETENE '!L30</f>
        <v>14585</v>
      </c>
      <c r="B77" s="1">
        <f>Utilizare_MUNICIPALE_ORASENESTI!L30</f>
        <v>0</v>
      </c>
      <c r="C77" s="1">
        <f>Utilizare_COMUNALE!L30</f>
        <v>0</v>
      </c>
    </row>
    <row r="78" spans="1:3" ht="12.75">
      <c r="A78" s="1">
        <f>'Utilizare_JUDETENE '!L31</f>
        <v>213023</v>
      </c>
      <c r="B78" s="1">
        <f>Utilizare_MUNICIPALE_ORASENESTI!L31</f>
        <v>228126</v>
      </c>
      <c r="C78" s="1">
        <f>Utilizare_COMUNALE!L31</f>
        <v>384741</v>
      </c>
    </row>
    <row r="79" spans="1:3" ht="12.75">
      <c r="A79" s="1">
        <f>'Utilizare_JUDETENE '!L33</f>
        <v>0</v>
      </c>
      <c r="B79" s="1">
        <f>Utilizare_MUNICIPALE_ORASENESTI!L33</f>
        <v>0</v>
      </c>
      <c r="C79" s="1">
        <f>Utilizare_COMUNALE!L33</f>
        <v>0</v>
      </c>
    </row>
    <row r="80" spans="1:3" ht="12.75">
      <c r="A80" s="1">
        <f>'Utilizare_JUDETENE '!L35</f>
        <v>1220</v>
      </c>
      <c r="B80" s="1">
        <f>Utilizare_MUNICIPALE_ORASENESTI!L35</f>
        <v>0</v>
      </c>
      <c r="C80" s="1">
        <f>Utilizare_COMUNALE!L35</f>
        <v>0</v>
      </c>
    </row>
    <row r="81" spans="1:3" ht="12.75">
      <c r="A81" s="1">
        <f>'Utilizare_JUDETENE '!L37</f>
        <v>6418</v>
      </c>
      <c r="B81" s="1">
        <f>Utilizare_MUNICIPALE_ORASENESTI!L37</f>
        <v>0</v>
      </c>
      <c r="C81" s="1">
        <f>Utilizare_COMUNALE!L37</f>
        <v>0</v>
      </c>
    </row>
    <row r="82" spans="1:3" ht="12.75">
      <c r="A82" s="1">
        <f>'Utilizare_JUDETENE '!L39</f>
        <v>0</v>
      </c>
      <c r="B82" s="1">
        <f>Utilizare_MUNICIPALE_ORASENESTI!L39</f>
        <v>0</v>
      </c>
      <c r="C82" s="1">
        <f>Utilizare_COMUNALE!L39</f>
        <v>0</v>
      </c>
    </row>
    <row r="83" spans="1:3" ht="12.75">
      <c r="A83" s="1">
        <f>'Utilizare_JUDETENE '!L41</f>
        <v>26899</v>
      </c>
      <c r="B83" s="1">
        <f>Utilizare_MUNICIPALE_ORASENESTI!L41</f>
        <v>0</v>
      </c>
      <c r="C83" s="1">
        <f>Utilizare_COMUNALE!L41</f>
        <v>0</v>
      </c>
    </row>
    <row r="84" spans="1:3" ht="12.75">
      <c r="A84" s="1">
        <f>'Utilizare_JUDETENE '!L43</f>
        <v>0</v>
      </c>
      <c r="B84" s="1">
        <f>Utilizare_MUNICIPALE_ORASENESTI!L43</f>
        <v>0</v>
      </c>
      <c r="C84" s="1">
        <f>Utilizare_COMUNALE!L43</f>
        <v>0</v>
      </c>
    </row>
    <row r="85" spans="1:3" ht="12.75">
      <c r="A85" s="1">
        <f>'Utilizare_JUDETENE '!L44</f>
        <v>0</v>
      </c>
      <c r="B85" s="1">
        <f>Utilizare_MUNICIPALE_ORASENESTI!L44</f>
        <v>0</v>
      </c>
      <c r="C85" s="1">
        <f>Utilizare_COMUNALE!L44</f>
        <v>0</v>
      </c>
    </row>
    <row r="86" spans="1:3" ht="12.75">
      <c r="A86" s="1">
        <f>'Utilizare_JUDETENE '!L46</f>
        <v>0</v>
      </c>
      <c r="B86" s="1">
        <f>Utilizare_MUNICIPALE_ORASENESTI!L46</f>
        <v>0</v>
      </c>
      <c r="C86" s="1">
        <f>Utilizare_COMUNALE!L46</f>
        <v>0</v>
      </c>
    </row>
    <row r="87" spans="1:3" ht="12.75">
      <c r="A87" s="1">
        <f>'Utilizare_JUDETENE '!L48</f>
        <v>0</v>
      </c>
      <c r="B87" s="1">
        <f>Utilizare_MUNICIPALE_ORASENESTI!L48</f>
        <v>0</v>
      </c>
      <c r="C87" s="1">
        <f>Utilizare_COMUNALE!L48</f>
        <v>0</v>
      </c>
    </row>
    <row r="88" spans="1:3" ht="12.75">
      <c r="A88" s="1">
        <f>'Utilizare_JUDETENE '!L49</f>
        <v>0</v>
      </c>
      <c r="B88" s="1">
        <f>Utilizare_MUNICIPALE_ORASENESTI!L49</f>
        <v>0</v>
      </c>
      <c r="C88" s="1">
        <f>Utilizare_COMUNALE!L49</f>
        <v>0</v>
      </c>
    </row>
    <row r="89" spans="1:3" ht="12.75">
      <c r="A89" s="1">
        <f>'Utilizare_JUDETENE '!L50</f>
        <v>14585</v>
      </c>
      <c r="B89" s="1">
        <f>Utilizare_MUNICIPALE_ORASENESTI!L50</f>
        <v>0</v>
      </c>
      <c r="C89" s="1">
        <f>Utilizare_COMUNALE!L50</f>
        <v>0</v>
      </c>
    </row>
    <row r="90" spans="1:3" ht="12.75">
      <c r="A90" s="1">
        <f>'Utilizare_JUDETENE '!L60</f>
        <v>0</v>
      </c>
      <c r="B90" s="1">
        <f>Utilizare_MUNICIPALE_ORASENESTI!L60</f>
        <v>0</v>
      </c>
      <c r="C90" s="1">
        <f>Utilizare_COMUNALE!L60</f>
        <v>0</v>
      </c>
    </row>
    <row r="91" spans="1:3" ht="12.75">
      <c r="A91" s="1">
        <f>'Utilizare_JUDETENE '!L62</f>
        <v>10200</v>
      </c>
      <c r="B91" s="1">
        <f>Utilizare_MUNICIPALE_ORASENESTI!L62</f>
        <v>0</v>
      </c>
      <c r="C91" s="1">
        <f>Utilizare_COMUNALE!L62</f>
        <v>0</v>
      </c>
    </row>
    <row r="92" spans="1:3" ht="12.75">
      <c r="A92" s="1">
        <f>'Utilizare_JUDETENE '!L64</f>
        <v>258</v>
      </c>
      <c r="B92" s="1">
        <f>Utilizare_MUNICIPALE_ORASENESTI!L64</f>
        <v>0</v>
      </c>
      <c r="C92" s="1">
        <f>Utilizare_COMUNALE!L64</f>
        <v>0</v>
      </c>
    </row>
    <row r="93" spans="1:3" ht="12.75">
      <c r="A93" s="1">
        <f>'Utilizare_JUDETENE '!L67</f>
        <v>1673</v>
      </c>
      <c r="B93" s="1">
        <f>Utilizare_MUNICIPALE_ORASENESTI!L67</f>
        <v>0</v>
      </c>
      <c r="C93" s="1">
        <f>Utilizare_COMUNALE!L67</f>
        <v>0</v>
      </c>
    </row>
    <row r="94" spans="1:3" ht="12.75">
      <c r="A94" s="1">
        <f>'Utilizare_JUDETENE '!L68</f>
        <v>30</v>
      </c>
      <c r="B94" s="1">
        <f>Utilizare_MUNICIPALE_ORASENESTI!L68</f>
        <v>0</v>
      </c>
      <c r="C94" s="1">
        <f>Utilizare_COMUNALE!L68</f>
        <v>0</v>
      </c>
    </row>
    <row r="95" spans="1:3" ht="12.75">
      <c r="A95" s="1">
        <f>'Utilizare_JUDETENE '!L69</f>
        <v>23</v>
      </c>
      <c r="B95" s="1">
        <f>Utilizare_MUNICIPALE_ORASENESTI!L69</f>
        <v>0</v>
      </c>
      <c r="C95" s="1">
        <f>Utilizare_COMUNALE!L69</f>
        <v>0</v>
      </c>
    </row>
    <row r="96" spans="1:3" ht="12.75">
      <c r="A96" s="1">
        <f>'Utilizare_JUDETENE '!L70</f>
        <v>600</v>
      </c>
      <c r="B96" s="1">
        <f>Utilizare_MUNICIPALE_ORASENESTI!L70</f>
        <v>0</v>
      </c>
      <c r="C96" s="1">
        <f>Utilizare_COMUNALE!L70</f>
        <v>0</v>
      </c>
    </row>
    <row r="97" spans="1:3" ht="12.75">
      <c r="A97" s="1">
        <f>'Utilizare_JUDETENE '!L71</f>
        <v>1258</v>
      </c>
      <c r="B97" s="1">
        <f>Utilizare_MUNICIPALE_ORASENESTI!L71</f>
        <v>8421</v>
      </c>
      <c r="C97" s="1">
        <f>Utilizare_COMUNALE!L71</f>
        <v>4350</v>
      </c>
    </row>
    <row r="98" spans="1:3" ht="12.75">
      <c r="A98" s="1">
        <f>'Utilizare_JUDETENE '!L73</f>
        <v>2345</v>
      </c>
      <c r="B98" s="1">
        <f>Utilizare_MUNICIPALE_ORASENESTI!L73</f>
        <v>12400</v>
      </c>
      <c r="C98" s="1">
        <f>Utilizare_COMUNALE!L73</f>
        <v>7253</v>
      </c>
    </row>
    <row r="99" spans="1:3" ht="12.75">
      <c r="A99" s="1">
        <f>'Utilizare_JUDETENE '!L74</f>
        <v>2345</v>
      </c>
      <c r="B99" s="1">
        <f>Utilizare_MUNICIPALE_ORASENESTI!L74</f>
        <v>6208</v>
      </c>
      <c r="C99" s="1">
        <f>Utilizare_COMUNALE!L74</f>
        <v>5901</v>
      </c>
    </row>
    <row r="100" spans="1:3" ht="12.75">
      <c r="A100" s="1">
        <f>'Utilizare_JUDETENE '!L75</f>
        <v>2750</v>
      </c>
      <c r="B100" s="1">
        <f>Utilizare_MUNICIPALE_ORASENESTI!L75</f>
        <v>4615</v>
      </c>
      <c r="C100" s="1">
        <f>Utilizare_COMUNALE!L75</f>
        <v>2412</v>
      </c>
    </row>
    <row r="101" spans="1:3" ht="12.75">
      <c r="A101" s="1">
        <f>'Utilizare_JUDETENE '!L76</f>
        <v>2750</v>
      </c>
      <c r="B101" s="1">
        <f>Utilizare_MUNICIPALE_ORASENESTI!L76</f>
        <v>4120</v>
      </c>
      <c r="C101" s="1">
        <f>Utilizare_COMUNALE!L76</f>
        <v>2135</v>
      </c>
    </row>
    <row r="102" spans="1:3" ht="12.75">
      <c r="A102" s="1">
        <f>'Utilizare_JUDETENE '!L77</f>
        <v>170721</v>
      </c>
      <c r="B102" s="1">
        <f>Utilizare_MUNICIPALE_ORASENESTI!L77</f>
        <v>0</v>
      </c>
      <c r="C102" s="1">
        <f>Utilizare_COMUNALE!L77</f>
        <v>0</v>
      </c>
    </row>
    <row r="103" spans="1:3" ht="12.75">
      <c r="A103" s="1">
        <f>'Utilizare_JUDETENE '!L79</f>
        <v>75</v>
      </c>
      <c r="B103" s="1">
        <f>Utilizare_MUNICIPALE_ORASENESTI!L79</f>
        <v>36</v>
      </c>
      <c r="C103" s="1">
        <f>Utilizare_COMUNALE!L79</f>
        <v>0</v>
      </c>
    </row>
    <row r="104" spans="1:3" ht="12.75">
      <c r="A104" s="1">
        <f>'Utilizare_JUDETENE '!L82</f>
        <v>7</v>
      </c>
      <c r="B104" s="1">
        <f>Utilizare_MUNICIPALE_ORASENESTI!L82</f>
        <v>12</v>
      </c>
      <c r="C104" s="1">
        <f>Utilizare_COMUNALE!L82</f>
        <v>0</v>
      </c>
    </row>
    <row r="105" spans="1:3" ht="12.75">
      <c r="A105" s="1">
        <f>'Utilizare_JUDETENE '!L85</f>
        <v>36</v>
      </c>
      <c r="B105" s="1">
        <f>Utilizare_MUNICIPALE_ORASENESTI!L85</f>
        <v>29</v>
      </c>
      <c r="C105" s="1">
        <f>Utilizare_COMUNALE!L85</f>
        <v>0</v>
      </c>
    </row>
    <row r="106" spans="1:3" ht="12.75">
      <c r="A106" s="1">
        <f>'Utilizare_JUDETENE '!L88</f>
        <v>4</v>
      </c>
      <c r="B106" s="1">
        <f>Utilizare_MUNICIPALE_ORASENESTI!L88</f>
        <v>12</v>
      </c>
      <c r="C106" s="1">
        <f>Utilizare_COMUNALE!L88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28125" style="2" customWidth="1"/>
    <col min="2" max="2" width="5.00390625" style="2" customWidth="1"/>
    <col min="3" max="3" width="16.421875" style="2" customWidth="1"/>
    <col min="4" max="4" width="10.421875" style="2" customWidth="1"/>
    <col min="5" max="5" width="8.00390625" style="3" customWidth="1"/>
    <col min="6" max="6" width="1.7109375" style="2" customWidth="1"/>
    <col min="7" max="7" width="3.421875" style="2" customWidth="1"/>
    <col min="8" max="8" width="3.28125" style="2" customWidth="1"/>
    <col min="9" max="9" width="10.7109375" style="2" customWidth="1"/>
    <col min="10" max="10" width="7.57421875" style="2" customWidth="1"/>
    <col min="11" max="11" width="13.421875" style="2" customWidth="1"/>
    <col min="12" max="12" width="10.00390625" style="2" customWidth="1"/>
    <col min="13" max="13" width="9.7109375" style="3" customWidth="1"/>
    <col min="14" max="14" width="9.140625" style="2" customWidth="1"/>
    <col min="15" max="15" width="14.57421875" style="2" customWidth="1"/>
    <col min="16" max="16384" width="9.140625" style="2" customWidth="1"/>
  </cols>
  <sheetData>
    <row r="1" ht="7.5" customHeight="1"/>
    <row r="2" spans="2:13" ht="19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9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5"/>
    </row>
    <row r="4" spans="8:13" ht="19.5" customHeight="1">
      <c r="H4" s="8"/>
      <c r="I4" s="8"/>
      <c r="J4" s="8"/>
      <c r="K4" s="8"/>
      <c r="L4" s="8"/>
      <c r="M4" s="9"/>
    </row>
    <row r="5" spans="1:13" ht="14.25" customHeight="1">
      <c r="A5" s="10" t="s">
        <v>1</v>
      </c>
      <c r="B5" s="11"/>
      <c r="C5" s="11"/>
      <c r="D5" s="12" t="s">
        <v>2</v>
      </c>
      <c r="E5" s="12"/>
      <c r="F5" s="12"/>
      <c r="G5" s="13" t="s">
        <v>3</v>
      </c>
      <c r="H5" s="13"/>
      <c r="I5" s="13"/>
      <c r="J5" s="13"/>
      <c r="K5" s="13"/>
      <c r="L5" s="13"/>
      <c r="M5" s="14"/>
    </row>
    <row r="6" spans="7:13" ht="11.25" customHeight="1">
      <c r="G6" s="15" t="s">
        <v>4</v>
      </c>
      <c r="H6" s="15"/>
      <c r="I6" s="15"/>
      <c r="J6" s="15"/>
      <c r="K6" s="15"/>
      <c r="L6" s="15"/>
      <c r="M6" s="14"/>
    </row>
    <row r="7" spans="1:6" ht="13.5" customHeight="1">
      <c r="A7" s="16"/>
      <c r="B7" s="16"/>
      <c r="C7" s="16"/>
      <c r="D7" s="17"/>
      <c r="E7" s="18"/>
      <c r="F7" s="18"/>
    </row>
    <row r="8" spans="4:13" ht="12.75" customHeight="1">
      <c r="D8" s="19"/>
      <c r="E8" s="20"/>
      <c r="F8" s="19"/>
      <c r="G8" s="21" t="s">
        <v>5</v>
      </c>
      <c r="H8" s="21"/>
      <c r="I8" s="21"/>
      <c r="J8" s="21"/>
      <c r="K8" s="21"/>
      <c r="L8" s="12" t="s">
        <v>6</v>
      </c>
      <c r="M8" s="12"/>
    </row>
    <row r="9" spans="1:6" ht="8.25" customHeight="1">
      <c r="A9" s="16"/>
      <c r="B9" s="16"/>
      <c r="C9" s="16"/>
      <c r="D9" s="18"/>
      <c r="E9" s="18"/>
      <c r="F9" s="18"/>
    </row>
    <row r="10" ht="8.25" customHeight="1"/>
    <row r="11" spans="1:13" ht="13.5">
      <c r="A11" s="22" t="s">
        <v>7</v>
      </c>
      <c r="B11" s="22"/>
      <c r="C11" s="22"/>
      <c r="D11" s="23" t="s">
        <v>8</v>
      </c>
      <c r="E11" s="24" t="s">
        <v>9</v>
      </c>
      <c r="F11" s="25"/>
      <c r="G11" s="26" t="s">
        <v>10</v>
      </c>
      <c r="H11" s="26"/>
      <c r="I11" s="26"/>
      <c r="J11" s="26"/>
      <c r="K11" s="26"/>
      <c r="L11" s="27" t="s">
        <v>11</v>
      </c>
      <c r="M11" s="28" t="s">
        <v>9</v>
      </c>
    </row>
    <row r="12" spans="1:13" ht="13.5">
      <c r="A12" s="22" t="s">
        <v>12</v>
      </c>
      <c r="B12" s="22"/>
      <c r="C12" s="22"/>
      <c r="D12" s="29">
        <v>23658</v>
      </c>
      <c r="E12" s="30"/>
      <c r="F12" s="31"/>
      <c r="G12" s="26" t="s">
        <v>13</v>
      </c>
      <c r="H12" s="26"/>
      <c r="I12" s="26"/>
      <c r="J12" s="26"/>
      <c r="K12" s="26"/>
      <c r="L12" s="32">
        <f>IF(((SUM(L14:L30)=SUM(L31:L52))),SUM(L14:L30),"EROARE")</f>
        <v>262145</v>
      </c>
      <c r="M12" s="33">
        <f>IF((SUM(M14:M30)=SUM(M31:M50)),SUM(M14:M30),"EROARE")</f>
        <v>100</v>
      </c>
    </row>
    <row r="13" spans="1:13" ht="13.5">
      <c r="A13" s="22" t="s">
        <v>14</v>
      </c>
      <c r="B13" s="22"/>
      <c r="C13" s="22"/>
      <c r="D13" s="34">
        <f>IF(((SUM(D14:D23)=SUM(D24:D28))*AND(SUM(D14:D23)=SUM(D29:D31))*AND(SUM(D14:D23)=SUM(D32:D33))),SUM(D32:D33),"EROARE")</f>
        <v>8231</v>
      </c>
      <c r="E13" s="35">
        <f>IF((SUM(E14:E23)=SUM(E24:E28))*AND(SUM(E29:E31)=SUM(E32:E33)),SUM(E32:E33),"EROARE")</f>
        <v>100</v>
      </c>
      <c r="F13" s="31"/>
      <c r="G13" s="26" t="s">
        <v>15</v>
      </c>
      <c r="H13" s="26"/>
      <c r="I13" s="26"/>
      <c r="J13" s="26"/>
      <c r="K13" s="26"/>
      <c r="L13" s="36">
        <v>35914</v>
      </c>
      <c r="M13" s="37">
        <f>IF($L$12=0,"",L13*100/$L$12)</f>
        <v>13.700051498216636</v>
      </c>
    </row>
    <row r="14" spans="1:13" ht="14.25" customHeight="1">
      <c r="A14" s="38" t="s">
        <v>14</v>
      </c>
      <c r="B14" s="39" t="s">
        <v>16</v>
      </c>
      <c r="C14" s="40" t="s">
        <v>17</v>
      </c>
      <c r="D14" s="41">
        <v>680</v>
      </c>
      <c r="E14" s="42">
        <f>IF($D$13=0,"",D14*100/$D$13)</f>
        <v>8.2614506135342</v>
      </c>
      <c r="F14" s="43"/>
      <c r="G14" s="44" t="s">
        <v>18</v>
      </c>
      <c r="H14" s="39" t="s">
        <v>19</v>
      </c>
      <c r="I14" s="45" t="s">
        <v>20</v>
      </c>
      <c r="J14" s="45"/>
      <c r="K14" s="45"/>
      <c r="L14" s="46">
        <v>208317</v>
      </c>
      <c r="M14" s="47">
        <f>IF($L$12=0,"",L14*100/$L$12)</f>
        <v>79.46632588834424</v>
      </c>
    </row>
    <row r="15" spans="1:13" ht="15" customHeight="1">
      <c r="A15" s="38"/>
      <c r="B15" s="39"/>
      <c r="C15" s="48" t="s">
        <v>21</v>
      </c>
      <c r="D15" s="49">
        <v>142</v>
      </c>
      <c r="E15" s="50">
        <f aca="true" t="shared" si="0" ref="E15:E33">IF($D$13=0,"",D15*100/$D$13)</f>
        <v>1.7251852751792005</v>
      </c>
      <c r="F15" s="43"/>
      <c r="G15" s="44"/>
      <c r="H15" s="39"/>
      <c r="I15" s="51" t="s">
        <v>22</v>
      </c>
      <c r="J15" s="51"/>
      <c r="K15" s="51"/>
      <c r="L15" s="52">
        <v>4433</v>
      </c>
      <c r="M15" s="47">
        <f>IF($L$12=0,"",L15*100/$L$12)</f>
        <v>1.6910488470121499</v>
      </c>
    </row>
    <row r="16" spans="1:13" ht="13.5" customHeight="1">
      <c r="A16" s="38"/>
      <c r="B16" s="39"/>
      <c r="C16" s="48" t="s">
        <v>23</v>
      </c>
      <c r="D16" s="49">
        <v>127</v>
      </c>
      <c r="E16" s="50">
        <f t="shared" si="0"/>
        <v>1.5429473939982992</v>
      </c>
      <c r="F16" s="43"/>
      <c r="G16" s="44"/>
      <c r="H16" s="39"/>
      <c r="I16" s="51" t="s">
        <v>24</v>
      </c>
      <c r="J16" s="51"/>
      <c r="K16" s="51"/>
      <c r="L16" s="52">
        <v>31</v>
      </c>
      <c r="M16" s="47">
        <f aca="true" t="shared" si="1" ref="M16:M31">IF($L$12=0,"",L16*100/$L$12)</f>
        <v>0.011825516412672377</v>
      </c>
    </row>
    <row r="17" spans="1:13" ht="13.5" customHeight="1">
      <c r="A17" s="38"/>
      <c r="B17" s="39"/>
      <c r="C17" s="48" t="s">
        <v>25</v>
      </c>
      <c r="D17" s="49">
        <v>576</v>
      </c>
      <c r="E17" s="50">
        <f t="shared" si="0"/>
        <v>6.997934637346616</v>
      </c>
      <c r="F17" s="43"/>
      <c r="G17" s="44"/>
      <c r="H17" s="39"/>
      <c r="I17" s="53" t="s">
        <v>26</v>
      </c>
      <c r="J17" s="53"/>
      <c r="K17" s="53"/>
      <c r="L17" s="52">
        <v>0</v>
      </c>
      <c r="M17" s="47">
        <f t="shared" si="1"/>
        <v>0</v>
      </c>
    </row>
    <row r="18" spans="1:13" ht="12" customHeight="1">
      <c r="A18" s="38"/>
      <c r="B18" s="39"/>
      <c r="C18" s="48" t="s">
        <v>27</v>
      </c>
      <c r="D18" s="49">
        <v>3461</v>
      </c>
      <c r="E18" s="50">
        <f t="shared" si="0"/>
        <v>42.048353784473335</v>
      </c>
      <c r="F18" s="43"/>
      <c r="G18" s="44"/>
      <c r="H18" s="39"/>
      <c r="I18" s="51" t="s">
        <v>28</v>
      </c>
      <c r="J18" s="51"/>
      <c r="K18" s="51"/>
      <c r="L18" s="52">
        <v>22</v>
      </c>
      <c r="M18" s="47">
        <f t="shared" si="1"/>
        <v>0.008392301970283622</v>
      </c>
    </row>
    <row r="19" spans="1:13" ht="14.25" customHeight="1">
      <c r="A19" s="38"/>
      <c r="B19" s="39"/>
      <c r="C19" s="48" t="s">
        <v>29</v>
      </c>
      <c r="D19" s="49">
        <v>1526</v>
      </c>
      <c r="E19" s="50">
        <f t="shared" si="0"/>
        <v>18.539667112137042</v>
      </c>
      <c r="F19" s="43"/>
      <c r="G19" s="44"/>
      <c r="H19" s="39"/>
      <c r="I19" s="51" t="s">
        <v>30</v>
      </c>
      <c r="J19" s="51"/>
      <c r="K19" s="51"/>
      <c r="L19" s="52">
        <v>0</v>
      </c>
      <c r="M19" s="47">
        <f t="shared" si="1"/>
        <v>0</v>
      </c>
    </row>
    <row r="20" spans="1:13" ht="12.75" customHeight="1">
      <c r="A20" s="38"/>
      <c r="B20" s="39"/>
      <c r="C20" s="48" t="s">
        <v>31</v>
      </c>
      <c r="D20" s="49">
        <v>345</v>
      </c>
      <c r="E20" s="50">
        <f t="shared" si="0"/>
        <v>4.1914712671607335</v>
      </c>
      <c r="F20" s="43"/>
      <c r="G20" s="44"/>
      <c r="H20" s="39"/>
      <c r="I20" s="53" t="s">
        <v>32</v>
      </c>
      <c r="J20" s="53"/>
      <c r="K20" s="54" t="s">
        <v>33</v>
      </c>
      <c r="L20" s="52">
        <v>6418</v>
      </c>
      <c r="M20" s="47">
        <f t="shared" si="1"/>
        <v>2.4482633656945585</v>
      </c>
    </row>
    <row r="21" spans="1:13" ht="12" customHeight="1">
      <c r="A21" s="38"/>
      <c r="B21" s="39"/>
      <c r="C21" s="48" t="s">
        <v>34</v>
      </c>
      <c r="D21" s="49">
        <v>324</v>
      </c>
      <c r="E21" s="50">
        <f t="shared" si="0"/>
        <v>3.9363382335074717</v>
      </c>
      <c r="F21" s="43"/>
      <c r="G21" s="44"/>
      <c r="H21" s="39"/>
      <c r="I21" s="53"/>
      <c r="J21" s="53"/>
      <c r="K21" s="54" t="s">
        <v>35</v>
      </c>
      <c r="L21" s="52">
        <v>0</v>
      </c>
      <c r="M21" s="47">
        <f t="shared" si="1"/>
        <v>0</v>
      </c>
    </row>
    <row r="22" spans="1:13" ht="18" customHeight="1">
      <c r="A22" s="38"/>
      <c r="B22" s="39"/>
      <c r="C22" s="51" t="s">
        <v>36</v>
      </c>
      <c r="D22" s="49">
        <v>264</v>
      </c>
      <c r="E22" s="50">
        <f t="shared" si="0"/>
        <v>3.207386708783866</v>
      </c>
      <c r="F22" s="43"/>
      <c r="G22" s="44"/>
      <c r="H22" s="39"/>
      <c r="I22" s="53"/>
      <c r="J22" s="53"/>
      <c r="K22" s="55" t="s">
        <v>37</v>
      </c>
      <c r="L22" s="52">
        <v>28119</v>
      </c>
      <c r="M22" s="47">
        <f t="shared" si="1"/>
        <v>10.726506322836599</v>
      </c>
    </row>
    <row r="23" spans="1:13" ht="15.75" customHeight="1">
      <c r="A23" s="38"/>
      <c r="B23" s="39"/>
      <c r="C23" s="56" t="s">
        <v>38</v>
      </c>
      <c r="D23" s="57">
        <v>786</v>
      </c>
      <c r="E23" s="58">
        <f t="shared" si="0"/>
        <v>9.549264973879238</v>
      </c>
      <c r="F23" s="43"/>
      <c r="G23" s="44"/>
      <c r="H23" s="39"/>
      <c r="I23" s="51" t="s">
        <v>39</v>
      </c>
      <c r="J23" s="51"/>
      <c r="K23" s="51"/>
      <c r="L23" s="52">
        <v>220</v>
      </c>
      <c r="M23" s="47">
        <f t="shared" si="1"/>
        <v>0.08392301970283622</v>
      </c>
    </row>
    <row r="24" spans="1:13" ht="18" customHeight="1">
      <c r="A24" s="38"/>
      <c r="B24" s="39" t="s">
        <v>40</v>
      </c>
      <c r="C24" s="40" t="s">
        <v>41</v>
      </c>
      <c r="D24" s="59">
        <v>1333</v>
      </c>
      <c r="E24" s="42">
        <f t="shared" si="0"/>
        <v>16.194873040942777</v>
      </c>
      <c r="F24" s="43"/>
      <c r="G24" s="44"/>
      <c r="H24" s="39"/>
      <c r="I24" s="60" t="s">
        <v>42</v>
      </c>
      <c r="J24" s="61" t="s">
        <v>43</v>
      </c>
      <c r="K24" s="62" t="s">
        <v>44</v>
      </c>
      <c r="L24" s="52">
        <v>0</v>
      </c>
      <c r="M24" s="47">
        <f t="shared" si="1"/>
        <v>0</v>
      </c>
    </row>
    <row r="25" spans="1:13" ht="12.75">
      <c r="A25" s="38"/>
      <c r="B25" s="39"/>
      <c r="C25" s="48" t="s">
        <v>45</v>
      </c>
      <c r="D25" s="49">
        <v>4130</v>
      </c>
      <c r="E25" s="50">
        <f t="shared" si="0"/>
        <v>50.17616328514154</v>
      </c>
      <c r="F25" s="43"/>
      <c r="G25" s="44"/>
      <c r="H25" s="39"/>
      <c r="I25" s="60"/>
      <c r="J25" s="61"/>
      <c r="K25" s="63" t="s">
        <v>46</v>
      </c>
      <c r="L25" s="52">
        <v>0</v>
      </c>
      <c r="M25" s="47">
        <f t="shared" si="1"/>
        <v>0</v>
      </c>
    </row>
    <row r="26" spans="1:13" ht="20.25" customHeight="1">
      <c r="A26" s="38"/>
      <c r="B26" s="39"/>
      <c r="C26" s="51" t="s">
        <v>47</v>
      </c>
      <c r="D26" s="49">
        <v>1860</v>
      </c>
      <c r="E26" s="50">
        <f t="shared" si="0"/>
        <v>22.597497266431784</v>
      </c>
      <c r="F26" s="43"/>
      <c r="G26" s="44"/>
      <c r="H26" s="39"/>
      <c r="I26" s="60"/>
      <c r="J26" s="61"/>
      <c r="K26" s="64" t="s">
        <v>48</v>
      </c>
      <c r="L26" s="52">
        <v>0</v>
      </c>
      <c r="M26" s="47">
        <f t="shared" si="1"/>
        <v>0</v>
      </c>
    </row>
    <row r="27" spans="1:13" ht="12.75" customHeight="1">
      <c r="A27" s="38"/>
      <c r="B27" s="39"/>
      <c r="C27" s="48" t="s">
        <v>49</v>
      </c>
      <c r="D27" s="49">
        <v>703</v>
      </c>
      <c r="E27" s="50">
        <f t="shared" si="0"/>
        <v>8.540882031344916</v>
      </c>
      <c r="F27" s="43"/>
      <c r="G27" s="44"/>
      <c r="H27" s="39"/>
      <c r="I27" s="60"/>
      <c r="J27" s="65" t="s">
        <v>50</v>
      </c>
      <c r="K27" s="65"/>
      <c r="L27" s="52">
        <v>0</v>
      </c>
      <c r="M27" s="66">
        <f t="shared" si="1"/>
        <v>0</v>
      </c>
    </row>
    <row r="28" spans="1:13" ht="12.75" customHeight="1">
      <c r="A28" s="38"/>
      <c r="B28" s="39"/>
      <c r="C28" s="56" t="s">
        <v>51</v>
      </c>
      <c r="D28" s="57">
        <v>205</v>
      </c>
      <c r="E28" s="58">
        <f t="shared" si="0"/>
        <v>2.4905843761389868</v>
      </c>
      <c r="F28" s="43"/>
      <c r="G28" s="44"/>
      <c r="H28" s="39"/>
      <c r="I28" s="60"/>
      <c r="J28" s="65"/>
      <c r="K28" s="65"/>
      <c r="L28" s="52"/>
      <c r="M28" s="66"/>
    </row>
    <row r="29" spans="1:13" ht="19.5" customHeight="1">
      <c r="A29" s="38"/>
      <c r="B29" s="67" t="s">
        <v>52</v>
      </c>
      <c r="C29" s="45" t="s">
        <v>53</v>
      </c>
      <c r="D29" s="59">
        <v>8231</v>
      </c>
      <c r="E29" s="42">
        <f t="shared" si="0"/>
        <v>100</v>
      </c>
      <c r="F29" s="43"/>
      <c r="G29" s="44"/>
      <c r="H29" s="39"/>
      <c r="I29" s="60"/>
      <c r="J29" s="65" t="s">
        <v>54</v>
      </c>
      <c r="K29" s="65"/>
      <c r="L29" s="52">
        <v>0</v>
      </c>
      <c r="M29" s="47">
        <f t="shared" si="1"/>
        <v>0</v>
      </c>
    </row>
    <row r="30" spans="1:15" ht="19.5" customHeight="1">
      <c r="A30" s="38"/>
      <c r="B30" s="67"/>
      <c r="C30" s="68" t="s">
        <v>55</v>
      </c>
      <c r="D30" s="49">
        <v>0</v>
      </c>
      <c r="E30" s="50">
        <f t="shared" si="0"/>
        <v>0</v>
      </c>
      <c r="F30" s="43"/>
      <c r="G30" s="44"/>
      <c r="H30" s="39"/>
      <c r="I30" s="69" t="s">
        <v>56</v>
      </c>
      <c r="J30" s="69"/>
      <c r="K30" s="69"/>
      <c r="L30" s="70">
        <v>14585</v>
      </c>
      <c r="M30" s="71">
        <f>IF($L$12=0,"",L30*100/$L$12)</f>
        <v>5.563714738026665</v>
      </c>
      <c r="O30" s="2" t="s">
        <v>57</v>
      </c>
    </row>
    <row r="31" spans="1:15" ht="17.25" customHeight="1">
      <c r="A31" s="38"/>
      <c r="B31" s="67"/>
      <c r="C31" s="69" t="s">
        <v>58</v>
      </c>
      <c r="D31" s="57">
        <v>0</v>
      </c>
      <c r="E31" s="58">
        <f t="shared" si="0"/>
        <v>0</v>
      </c>
      <c r="F31" s="43"/>
      <c r="G31" s="44"/>
      <c r="H31" s="39" t="s">
        <v>59</v>
      </c>
      <c r="I31" s="72" t="s">
        <v>60</v>
      </c>
      <c r="J31" s="72"/>
      <c r="K31" s="72"/>
      <c r="L31" s="73">
        <v>213023</v>
      </c>
      <c r="M31" s="47">
        <f t="shared" si="1"/>
        <v>81.26151557344218</v>
      </c>
      <c r="O31" s="2" t="s">
        <v>61</v>
      </c>
    </row>
    <row r="32" spans="1:13" ht="14.25" customHeight="1">
      <c r="A32" s="38"/>
      <c r="B32" s="74" t="s">
        <v>62</v>
      </c>
      <c r="C32" s="45" t="s">
        <v>63</v>
      </c>
      <c r="D32" s="59">
        <v>3364</v>
      </c>
      <c r="E32" s="42">
        <f t="shared" si="0"/>
        <v>40.86988215283684</v>
      </c>
      <c r="F32" s="43"/>
      <c r="G32" s="44"/>
      <c r="H32" s="39"/>
      <c r="I32" s="72"/>
      <c r="J32" s="72"/>
      <c r="K32" s="72"/>
      <c r="L32" s="73"/>
      <c r="M32" s="47"/>
    </row>
    <row r="33" spans="1:13" ht="16.5" customHeight="1">
      <c r="A33" s="38"/>
      <c r="B33" s="74"/>
      <c r="C33" s="69" t="s">
        <v>64</v>
      </c>
      <c r="D33" s="57">
        <v>4867</v>
      </c>
      <c r="E33" s="58">
        <f t="shared" si="0"/>
        <v>59.13011784716316</v>
      </c>
      <c r="F33" s="43"/>
      <c r="G33" s="44"/>
      <c r="H33" s="39"/>
      <c r="I33" s="54" t="s">
        <v>65</v>
      </c>
      <c r="J33" s="54"/>
      <c r="K33" s="54"/>
      <c r="L33" s="52">
        <v>0</v>
      </c>
      <c r="M33" s="66">
        <f>IF($L$12=0,"",L33*100/$L$12)</f>
        <v>0</v>
      </c>
    </row>
    <row r="34" spans="1:13" ht="12" customHeight="1">
      <c r="A34" s="75"/>
      <c r="B34" s="75"/>
      <c r="C34" s="75"/>
      <c r="D34" s="75"/>
      <c r="E34" s="76"/>
      <c r="F34" s="75"/>
      <c r="G34" s="44"/>
      <c r="H34" s="39"/>
      <c r="I34" s="54"/>
      <c r="J34" s="54"/>
      <c r="K34" s="54"/>
      <c r="L34" s="52"/>
      <c r="M34" s="66"/>
    </row>
    <row r="35" spans="1:15" ht="15" customHeight="1">
      <c r="A35" s="26" t="s">
        <v>66</v>
      </c>
      <c r="B35" s="26"/>
      <c r="C35" s="26"/>
      <c r="D35" s="77" t="s">
        <v>11</v>
      </c>
      <c r="E35" s="77"/>
      <c r="F35" s="78"/>
      <c r="G35" s="44"/>
      <c r="H35" s="39"/>
      <c r="I35" s="54" t="s">
        <v>67</v>
      </c>
      <c r="J35" s="54"/>
      <c r="K35" s="54"/>
      <c r="L35" s="52">
        <v>1220</v>
      </c>
      <c r="M35" s="66">
        <f>IF($L$12=0,"",L35*100/$L$12)</f>
        <v>0.4653912910793645</v>
      </c>
      <c r="O35" s="2" t="s">
        <v>68</v>
      </c>
    </row>
    <row r="36" spans="1:13" ht="14.25" customHeight="1">
      <c r="A36" s="26"/>
      <c r="B36" s="26"/>
      <c r="C36" s="26"/>
      <c r="D36" s="77"/>
      <c r="E36" s="77"/>
      <c r="F36" s="78"/>
      <c r="G36" s="44"/>
      <c r="H36" s="39"/>
      <c r="I36" s="54"/>
      <c r="J36" s="54"/>
      <c r="K36" s="54"/>
      <c r="L36" s="52"/>
      <c r="M36" s="66"/>
    </row>
    <row r="37" spans="1:15" ht="12" customHeight="1">
      <c r="A37" s="79" t="s">
        <v>69</v>
      </c>
      <c r="B37" s="79"/>
      <c r="C37" s="79"/>
      <c r="D37" s="80">
        <v>162344</v>
      </c>
      <c r="E37" s="80"/>
      <c r="F37" s="81"/>
      <c r="G37" s="44"/>
      <c r="H37" s="39"/>
      <c r="I37" s="54" t="s">
        <v>70</v>
      </c>
      <c r="J37" s="54"/>
      <c r="K37" s="54"/>
      <c r="L37" s="52">
        <v>6418</v>
      </c>
      <c r="M37" s="66">
        <f>IF($L$12=0,"",L37*100/$L$12)</f>
        <v>2.4482633656945585</v>
      </c>
      <c r="O37" s="2" t="s">
        <v>71</v>
      </c>
    </row>
    <row r="38" spans="1:13" ht="11.25" customHeight="1">
      <c r="A38" s="79"/>
      <c r="B38" s="79"/>
      <c r="C38" s="79"/>
      <c r="D38" s="80"/>
      <c r="E38" s="80"/>
      <c r="F38" s="81"/>
      <c r="G38" s="44"/>
      <c r="H38" s="39"/>
      <c r="I38" s="54"/>
      <c r="J38" s="54"/>
      <c r="K38" s="54"/>
      <c r="L38" s="52"/>
      <c r="M38" s="66"/>
    </row>
    <row r="39" spans="1:13" ht="14.25" customHeight="1">
      <c r="A39" s="82" t="s">
        <v>72</v>
      </c>
      <c r="B39" s="82"/>
      <c r="C39" s="83" t="s">
        <v>73</v>
      </c>
      <c r="D39" s="84">
        <v>285</v>
      </c>
      <c r="E39" s="84"/>
      <c r="F39" s="81"/>
      <c r="G39" s="44"/>
      <c r="H39" s="39"/>
      <c r="I39" s="54" t="s">
        <v>74</v>
      </c>
      <c r="J39" s="54"/>
      <c r="K39" s="54"/>
      <c r="L39" s="52">
        <v>0</v>
      </c>
      <c r="M39" s="66">
        <f>IF($L$12=0,"",L39*100/$L$12)</f>
        <v>0</v>
      </c>
    </row>
    <row r="40" spans="1:13" ht="15" customHeight="1">
      <c r="A40" s="82"/>
      <c r="B40" s="82"/>
      <c r="C40" s="83"/>
      <c r="D40" s="84"/>
      <c r="E40" s="84"/>
      <c r="F40" s="81"/>
      <c r="G40" s="44"/>
      <c r="H40" s="39"/>
      <c r="I40" s="54"/>
      <c r="J40" s="54"/>
      <c r="K40" s="54"/>
      <c r="L40" s="52"/>
      <c r="M40" s="66"/>
    </row>
    <row r="41" spans="1:15" ht="14.25" customHeight="1">
      <c r="A41" s="82"/>
      <c r="B41" s="82"/>
      <c r="C41" s="85" t="s">
        <v>75</v>
      </c>
      <c r="D41" s="86">
        <v>402865</v>
      </c>
      <c r="E41" s="86"/>
      <c r="F41" s="81"/>
      <c r="G41" s="44"/>
      <c r="H41" s="39"/>
      <c r="I41" s="54" t="s">
        <v>76</v>
      </c>
      <c r="J41" s="54"/>
      <c r="K41" s="54"/>
      <c r="L41" s="52">
        <v>26899</v>
      </c>
      <c r="M41" s="66">
        <f aca="true" t="shared" si="2" ref="M41:M46">IF($L$12=0,"",L41*100/$L$12)</f>
        <v>10.261115031757233</v>
      </c>
      <c r="O41" s="2" t="s">
        <v>77</v>
      </c>
    </row>
    <row r="42" spans="1:13" ht="14.25" customHeight="1">
      <c r="A42" s="82"/>
      <c r="B42" s="82"/>
      <c r="C42" s="85"/>
      <c r="D42" s="86"/>
      <c r="E42" s="86"/>
      <c r="F42" s="81"/>
      <c r="G42" s="44"/>
      <c r="H42" s="39"/>
      <c r="I42" s="54"/>
      <c r="J42" s="54"/>
      <c r="K42" s="54"/>
      <c r="L42" s="52"/>
      <c r="M42" s="66"/>
    </row>
    <row r="43" spans="1:13" ht="18" customHeight="1">
      <c r="A43" s="82"/>
      <c r="B43" s="82"/>
      <c r="C43" s="85"/>
      <c r="D43" s="86"/>
      <c r="E43" s="86"/>
      <c r="F43" s="81"/>
      <c r="G43" s="44"/>
      <c r="H43" s="39"/>
      <c r="I43" s="51" t="s">
        <v>78</v>
      </c>
      <c r="J43" s="51"/>
      <c r="K43" s="51"/>
      <c r="L43" s="52">
        <v>0</v>
      </c>
      <c r="M43" s="47">
        <f>IF($L$12=0,"",L43*100/$L$12)</f>
        <v>0</v>
      </c>
    </row>
    <row r="44" spans="1:13" ht="12.75" customHeight="1">
      <c r="A44" s="82"/>
      <c r="B44" s="82"/>
      <c r="C44" s="87" t="s">
        <v>79</v>
      </c>
      <c r="D44" s="88">
        <v>0</v>
      </c>
      <c r="E44" s="88"/>
      <c r="F44" s="81"/>
      <c r="G44" s="44"/>
      <c r="H44" s="39"/>
      <c r="I44" s="54" t="s">
        <v>80</v>
      </c>
      <c r="J44" s="54"/>
      <c r="K44" s="54"/>
      <c r="L44" s="52">
        <v>0</v>
      </c>
      <c r="M44" s="66">
        <f t="shared" si="2"/>
        <v>0</v>
      </c>
    </row>
    <row r="45" spans="1:13" ht="11.25" customHeight="1">
      <c r="A45" s="82"/>
      <c r="B45" s="82"/>
      <c r="C45" s="87"/>
      <c r="D45" s="88"/>
      <c r="E45" s="88"/>
      <c r="F45" s="81"/>
      <c r="G45" s="44"/>
      <c r="H45" s="39"/>
      <c r="I45" s="54"/>
      <c r="J45" s="54"/>
      <c r="K45" s="54"/>
      <c r="L45" s="52"/>
      <c r="M45" s="66"/>
    </row>
    <row r="46" spans="1:13" ht="12.75" customHeight="1">
      <c r="A46" s="82"/>
      <c r="B46" s="82"/>
      <c r="C46" s="87"/>
      <c r="D46" s="88"/>
      <c r="E46" s="88"/>
      <c r="F46" s="81"/>
      <c r="G46" s="44"/>
      <c r="H46" s="39"/>
      <c r="I46" s="54" t="s">
        <v>81</v>
      </c>
      <c r="J46" s="54"/>
      <c r="K46" s="54"/>
      <c r="L46" s="52">
        <v>0</v>
      </c>
      <c r="M46" s="66">
        <f t="shared" si="2"/>
        <v>0</v>
      </c>
    </row>
    <row r="47" spans="1:13" ht="12.75" customHeight="1">
      <c r="A47" s="89" t="s">
        <v>82</v>
      </c>
      <c r="B47" s="89"/>
      <c r="C47" s="90" t="s">
        <v>83</v>
      </c>
      <c r="D47" s="91">
        <v>26</v>
      </c>
      <c r="E47" s="91"/>
      <c r="F47" s="81"/>
      <c r="G47" s="44"/>
      <c r="H47" s="39"/>
      <c r="I47" s="54"/>
      <c r="J47" s="54"/>
      <c r="K47" s="54"/>
      <c r="L47" s="52"/>
      <c r="M47" s="66"/>
    </row>
    <row r="48" spans="1:13" ht="14.25" customHeight="1">
      <c r="A48" s="89"/>
      <c r="B48" s="89"/>
      <c r="C48" s="90"/>
      <c r="D48" s="91"/>
      <c r="E48" s="91"/>
      <c r="F48" s="81"/>
      <c r="G48" s="44"/>
      <c r="H48" s="39"/>
      <c r="I48" s="51" t="s">
        <v>84</v>
      </c>
      <c r="J48" s="51"/>
      <c r="K48" s="51"/>
      <c r="L48" s="52">
        <v>0</v>
      </c>
      <c r="M48" s="47">
        <f>IF($L$12=0,"",L48*100/$L$12)</f>
        <v>0</v>
      </c>
    </row>
    <row r="49" spans="1:13" ht="12.75" customHeight="1">
      <c r="A49" s="89"/>
      <c r="B49" s="89"/>
      <c r="C49" s="90"/>
      <c r="D49" s="91"/>
      <c r="E49" s="91"/>
      <c r="F49" s="81"/>
      <c r="G49" s="44"/>
      <c r="H49" s="39"/>
      <c r="I49" s="51" t="s">
        <v>85</v>
      </c>
      <c r="J49" s="51"/>
      <c r="K49" s="51"/>
      <c r="L49" s="52">
        <v>0</v>
      </c>
      <c r="M49" s="47">
        <f>IF($L$12=0,"",L49*100/$L$12)</f>
        <v>0</v>
      </c>
    </row>
    <row r="50" spans="1:15" ht="15" customHeight="1">
      <c r="A50" s="89"/>
      <c r="B50" s="89"/>
      <c r="C50" s="69" t="s">
        <v>86</v>
      </c>
      <c r="D50" s="88">
        <v>1535</v>
      </c>
      <c r="E50" s="88"/>
      <c r="F50" s="81"/>
      <c r="G50" s="44"/>
      <c r="H50" s="39"/>
      <c r="I50" s="69" t="s">
        <v>87</v>
      </c>
      <c r="J50" s="69"/>
      <c r="K50" s="69"/>
      <c r="L50" s="70">
        <v>14585</v>
      </c>
      <c r="M50" s="71">
        <f>IF($L$12=0,"",L50*100/$L$12)</f>
        <v>5.563714738026665</v>
      </c>
      <c r="O50" s="2" t="s">
        <v>57</v>
      </c>
    </row>
    <row r="51" spans="1:13" ht="12.75" customHeight="1" hidden="1">
      <c r="A51" s="89"/>
      <c r="B51" s="89"/>
      <c r="C51" s="69"/>
      <c r="D51" s="88"/>
      <c r="E51" s="88"/>
      <c r="F51" s="81"/>
      <c r="G51" s="44"/>
      <c r="H51" s="39"/>
      <c r="I51" s="69"/>
      <c r="J51" s="69"/>
      <c r="K51" s="69"/>
      <c r="L51" s="70"/>
      <c r="M51" s="71"/>
    </row>
    <row r="52" spans="1:13" ht="14.25" customHeight="1">
      <c r="A52" s="79" t="s">
        <v>88</v>
      </c>
      <c r="B52" s="79"/>
      <c r="C52" s="79"/>
      <c r="D52" s="80">
        <v>10</v>
      </c>
      <c r="E52" s="80"/>
      <c r="F52" s="81"/>
      <c r="G52" s="44"/>
      <c r="H52" s="39"/>
      <c r="I52" s="69"/>
      <c r="J52" s="69"/>
      <c r="K52" s="69"/>
      <c r="L52" s="70"/>
      <c r="M52" s="71"/>
    </row>
    <row r="53" spans="1:10" ht="12.75">
      <c r="A53" s="8" t="s">
        <v>89</v>
      </c>
      <c r="B53" s="8"/>
      <c r="C53" s="8"/>
      <c r="D53" s="8"/>
      <c r="E53" s="8"/>
      <c r="F53" s="8"/>
      <c r="G53" s="8"/>
      <c r="H53" s="8"/>
      <c r="I53" s="8"/>
      <c r="J53" s="8"/>
    </row>
    <row r="57" ht="8.25" customHeight="1"/>
    <row r="58" ht="8.25" customHeight="1"/>
    <row r="59" spans="1:12" ht="23.25" customHeight="1">
      <c r="A59" s="26" t="s">
        <v>90</v>
      </c>
      <c r="B59" s="26"/>
      <c r="C59" s="26"/>
      <c r="D59" s="27">
        <f>IF(SUM(D61:D81)=SUM(D82:D89),SUM(D82:D89),"EROARE")</f>
        <v>262145</v>
      </c>
      <c r="E59" s="92" t="s">
        <v>9</v>
      </c>
      <c r="G59" s="26" t="s">
        <v>91</v>
      </c>
      <c r="H59" s="26"/>
      <c r="I59" s="26"/>
      <c r="J59" s="26"/>
      <c r="K59" s="26"/>
      <c r="L59" s="77" t="s">
        <v>8</v>
      </c>
    </row>
    <row r="60" spans="1:12" ht="23.25" customHeight="1">
      <c r="A60" s="93" t="s">
        <v>92</v>
      </c>
      <c r="B60" s="94" t="s">
        <v>93</v>
      </c>
      <c r="C60" s="94"/>
      <c r="D60" s="95">
        <v>2662</v>
      </c>
      <c r="E60" s="42">
        <f>IF(D60=0,"",D60*100/SUM($D$61:$D$81))</f>
        <v>1.0154685384043183</v>
      </c>
      <c r="G60" s="93" t="s">
        <v>94</v>
      </c>
      <c r="H60" s="96" t="s">
        <v>95</v>
      </c>
      <c r="I60" s="72" t="s">
        <v>96</v>
      </c>
      <c r="J60" s="72"/>
      <c r="K60" s="72"/>
      <c r="L60" s="97"/>
    </row>
    <row r="61" spans="1:12" ht="15.75" customHeight="1">
      <c r="A61" s="93"/>
      <c r="B61" s="96" t="s">
        <v>97</v>
      </c>
      <c r="C61" s="98">
        <v>0</v>
      </c>
      <c r="D61" s="99">
        <v>69472</v>
      </c>
      <c r="E61" s="42">
        <f>IF(D61=0,"",D61*100/SUM($D$61:$D$81))</f>
        <v>26.501363749070173</v>
      </c>
      <c r="G61" s="93"/>
      <c r="H61" s="96"/>
      <c r="I61" s="72"/>
      <c r="J61" s="72"/>
      <c r="K61" s="72"/>
      <c r="L61" s="97"/>
    </row>
    <row r="62" spans="1:12" ht="15.75" customHeight="1">
      <c r="A62" s="93"/>
      <c r="B62" s="96"/>
      <c r="C62" s="51">
        <v>1</v>
      </c>
      <c r="D62" s="100">
        <v>9657</v>
      </c>
      <c r="E62" s="50">
        <f aca="true" t="shared" si="3" ref="E62:E81">IF(D62=0,"",D62*100/SUM($D$61:$D$81))</f>
        <v>3.6838390966831334</v>
      </c>
      <c r="G62" s="93"/>
      <c r="H62" s="96"/>
      <c r="I62" s="54" t="s">
        <v>98</v>
      </c>
      <c r="J62" s="54"/>
      <c r="K62" s="54"/>
      <c r="L62" s="101">
        <v>10200</v>
      </c>
    </row>
    <row r="63" spans="1:15" ht="14.25" customHeight="1">
      <c r="A63" s="93"/>
      <c r="B63" s="96"/>
      <c r="C63" s="51">
        <v>2</v>
      </c>
      <c r="D63" s="102">
        <v>2839</v>
      </c>
      <c r="E63" s="50">
        <f t="shared" si="3"/>
        <v>1.0829884224379638</v>
      </c>
      <c r="G63" s="93"/>
      <c r="H63" s="96"/>
      <c r="I63" s="54"/>
      <c r="J63" s="54"/>
      <c r="K63" s="54"/>
      <c r="L63" s="101"/>
      <c r="O63" s="2" t="s">
        <v>99</v>
      </c>
    </row>
    <row r="64" spans="1:12" ht="14.25" customHeight="1">
      <c r="A64" s="93"/>
      <c r="B64" s="96"/>
      <c r="C64" s="103">
        <v>0.09375</v>
      </c>
      <c r="D64" s="102">
        <v>3972</v>
      </c>
      <c r="E64" s="50">
        <f t="shared" si="3"/>
        <v>1.5151919739075703</v>
      </c>
      <c r="G64" s="93"/>
      <c r="H64" s="96"/>
      <c r="I64" s="65" t="s">
        <v>100</v>
      </c>
      <c r="J64" s="65"/>
      <c r="K64" s="65"/>
      <c r="L64" s="101">
        <v>258</v>
      </c>
    </row>
    <row r="65" spans="1:12" ht="14.25" customHeight="1">
      <c r="A65" s="93"/>
      <c r="B65" s="96"/>
      <c r="C65" s="51">
        <v>33</v>
      </c>
      <c r="D65" s="102">
        <v>2607</v>
      </c>
      <c r="E65" s="50">
        <f t="shared" si="3"/>
        <v>0.9944877834786092</v>
      </c>
      <c r="G65" s="93"/>
      <c r="H65" s="96"/>
      <c r="I65" s="65"/>
      <c r="J65" s="65"/>
      <c r="K65" s="65"/>
      <c r="L65" s="101"/>
    </row>
    <row r="66" spans="1:12" ht="13.5" customHeight="1">
      <c r="A66" s="93"/>
      <c r="B66" s="96"/>
      <c r="C66" s="51" t="s">
        <v>101</v>
      </c>
      <c r="D66" s="102">
        <v>7388</v>
      </c>
      <c r="E66" s="50">
        <f t="shared" si="3"/>
        <v>2.818287588929791</v>
      </c>
      <c r="G66" s="93"/>
      <c r="H66" s="96"/>
      <c r="I66" s="65"/>
      <c r="J66" s="65"/>
      <c r="K66" s="65"/>
      <c r="L66" s="101"/>
    </row>
    <row r="67" spans="1:12" ht="20.25" customHeight="1">
      <c r="A67" s="93"/>
      <c r="B67" s="96"/>
      <c r="C67" s="51">
        <v>37</v>
      </c>
      <c r="D67" s="102">
        <v>3563</v>
      </c>
      <c r="E67" s="50">
        <f t="shared" si="3"/>
        <v>1.3591714509145703</v>
      </c>
      <c r="G67" s="93"/>
      <c r="H67" s="96"/>
      <c r="I67" s="104" t="s">
        <v>102</v>
      </c>
      <c r="J67" s="104"/>
      <c r="K67" s="104"/>
      <c r="L67" s="101">
        <v>1673</v>
      </c>
    </row>
    <row r="68" spans="1:15" ht="16.5" customHeight="1">
      <c r="A68" s="93"/>
      <c r="B68" s="96"/>
      <c r="C68" s="51">
        <v>39</v>
      </c>
      <c r="D68" s="102">
        <v>1631</v>
      </c>
      <c r="E68" s="50">
        <f t="shared" si="3"/>
        <v>0.6221747506151176</v>
      </c>
      <c r="G68" s="93"/>
      <c r="H68" s="96"/>
      <c r="I68" s="105" t="s">
        <v>103</v>
      </c>
      <c r="J68" s="104" t="s">
        <v>104</v>
      </c>
      <c r="K68" s="104"/>
      <c r="L68" s="106">
        <v>30</v>
      </c>
      <c r="O68" s="2" t="s">
        <v>105</v>
      </c>
    </row>
    <row r="69" spans="1:12" ht="21" customHeight="1">
      <c r="A69" s="93"/>
      <c r="B69" s="96"/>
      <c r="C69" s="51" t="s">
        <v>106</v>
      </c>
      <c r="D69" s="102">
        <v>4761</v>
      </c>
      <c r="E69" s="50">
        <f t="shared" si="3"/>
        <v>1.8161704400236511</v>
      </c>
      <c r="G69" s="93"/>
      <c r="H69" s="96"/>
      <c r="I69" s="105"/>
      <c r="J69" s="104" t="s">
        <v>107</v>
      </c>
      <c r="K69" s="104"/>
      <c r="L69" s="101">
        <v>23</v>
      </c>
    </row>
    <row r="70" spans="1:12" ht="22.5" customHeight="1">
      <c r="A70" s="93"/>
      <c r="B70" s="96"/>
      <c r="C70" s="51" t="s">
        <v>108</v>
      </c>
      <c r="D70" s="102">
        <v>2938</v>
      </c>
      <c r="E70" s="50">
        <f t="shared" si="3"/>
        <v>1.12075378130424</v>
      </c>
      <c r="G70" s="93"/>
      <c r="H70" s="96"/>
      <c r="I70" s="105"/>
      <c r="J70" s="107" t="s">
        <v>86</v>
      </c>
      <c r="K70" s="107"/>
      <c r="L70" s="108">
        <v>600</v>
      </c>
    </row>
    <row r="71" spans="1:12" ht="21.75" customHeight="1">
      <c r="A71" s="93"/>
      <c r="B71" s="96"/>
      <c r="C71" s="51">
        <v>61</v>
      </c>
      <c r="D71" s="102">
        <v>6438</v>
      </c>
      <c r="E71" s="50">
        <f>IF(D71=0,"",D71*100/SUM($D$61:$D$81))</f>
        <v>2.455892731122089</v>
      </c>
      <c r="G71" s="93"/>
      <c r="H71" s="96" t="s">
        <v>109</v>
      </c>
      <c r="I71" s="109" t="s">
        <v>110</v>
      </c>
      <c r="J71" s="109"/>
      <c r="K71" s="109"/>
      <c r="L71" s="97">
        <v>1258</v>
      </c>
    </row>
    <row r="72" spans="1:12" ht="17.25" customHeight="1">
      <c r="A72" s="93"/>
      <c r="B72" s="96"/>
      <c r="C72" s="51" t="s">
        <v>111</v>
      </c>
      <c r="D72" s="102">
        <v>6958</v>
      </c>
      <c r="E72" s="50">
        <f t="shared" si="3"/>
        <v>2.6542562322378838</v>
      </c>
      <c r="G72" s="93"/>
      <c r="H72" s="96"/>
      <c r="I72" s="109"/>
      <c r="J72" s="109"/>
      <c r="K72" s="109"/>
      <c r="L72" s="97"/>
    </row>
    <row r="73" spans="1:15" ht="30" customHeight="1">
      <c r="A73" s="93"/>
      <c r="B73" s="96"/>
      <c r="C73" s="51">
        <v>65</v>
      </c>
      <c r="D73" s="102">
        <v>3042</v>
      </c>
      <c r="E73" s="50">
        <f t="shared" si="3"/>
        <v>1.160426481527399</v>
      </c>
      <c r="G73" s="93"/>
      <c r="H73" s="96"/>
      <c r="I73" s="110" t="s">
        <v>112</v>
      </c>
      <c r="J73" s="111" t="s">
        <v>113</v>
      </c>
      <c r="K73" s="111"/>
      <c r="L73" s="112">
        <v>2345</v>
      </c>
      <c r="O73" s="2" t="s">
        <v>114</v>
      </c>
    </row>
    <row r="74" spans="1:12" ht="19.5" customHeight="1">
      <c r="A74" s="93"/>
      <c r="B74" s="96"/>
      <c r="C74" s="113" t="s">
        <v>115</v>
      </c>
      <c r="D74" s="102">
        <v>4302</v>
      </c>
      <c r="E74" s="50">
        <f>IF(D74=0,"",D74*100/SUM($D$61:$D$81))</f>
        <v>1.6410765034618247</v>
      </c>
      <c r="G74" s="93"/>
      <c r="H74" s="96"/>
      <c r="I74" s="110"/>
      <c r="J74" s="111" t="s">
        <v>116</v>
      </c>
      <c r="K74" s="111"/>
      <c r="L74" s="114">
        <v>2345</v>
      </c>
    </row>
    <row r="75" spans="1:12" ht="15.75" customHeight="1">
      <c r="A75" s="93"/>
      <c r="B75" s="96"/>
      <c r="C75" s="54" t="s">
        <v>117</v>
      </c>
      <c r="D75" s="115">
        <v>26898</v>
      </c>
      <c r="E75" s="116">
        <f t="shared" si="3"/>
        <v>10.260733563485857</v>
      </c>
      <c r="G75" s="93"/>
      <c r="H75" s="96"/>
      <c r="I75" s="104" t="s">
        <v>118</v>
      </c>
      <c r="J75" s="111" t="s">
        <v>113</v>
      </c>
      <c r="K75" s="111"/>
      <c r="L75" s="114">
        <v>2750</v>
      </c>
    </row>
    <row r="76" spans="1:12" ht="23.25" customHeight="1">
      <c r="A76" s="93"/>
      <c r="B76" s="96"/>
      <c r="C76" s="54"/>
      <c r="D76" s="115"/>
      <c r="E76" s="116"/>
      <c r="G76" s="93"/>
      <c r="H76" s="96"/>
      <c r="I76" s="104"/>
      <c r="J76" s="111" t="s">
        <v>116</v>
      </c>
      <c r="K76" s="111"/>
      <c r="L76" s="117">
        <v>2750</v>
      </c>
    </row>
    <row r="77" spans="1:12" ht="16.5" customHeight="1">
      <c r="A77" s="93"/>
      <c r="B77" s="96"/>
      <c r="C77" s="51" t="s">
        <v>119</v>
      </c>
      <c r="D77" s="102">
        <v>9773</v>
      </c>
      <c r="E77" s="50">
        <f t="shared" si="3"/>
        <v>3.7280894161628106</v>
      </c>
      <c r="G77" s="93"/>
      <c r="H77" s="96"/>
      <c r="I77" s="118" t="s">
        <v>120</v>
      </c>
      <c r="J77" s="118"/>
      <c r="K77" s="118"/>
      <c r="L77" s="119">
        <v>170721</v>
      </c>
    </row>
    <row r="78" spans="1:12" ht="18" customHeight="1">
      <c r="A78" s="93"/>
      <c r="B78" s="96"/>
      <c r="C78" s="51" t="s">
        <v>121</v>
      </c>
      <c r="D78" s="102">
        <v>36316</v>
      </c>
      <c r="E78" s="50">
        <f t="shared" si="3"/>
        <v>13.85340174331</v>
      </c>
      <c r="G78" s="93"/>
      <c r="H78" s="96"/>
      <c r="I78" s="118"/>
      <c r="J78" s="118"/>
      <c r="K78" s="118"/>
      <c r="L78" s="119"/>
    </row>
    <row r="79" spans="1:12" ht="18" customHeight="1">
      <c r="A79" s="93"/>
      <c r="B79" s="96"/>
      <c r="C79" s="51">
        <v>821</v>
      </c>
      <c r="D79" s="102">
        <v>49983</v>
      </c>
      <c r="E79" s="50">
        <f>IF(D79=0,"",D79*100/SUM($D$61:$D$81))</f>
        <v>19.06692860821301</v>
      </c>
      <c r="G79" s="93" t="s">
        <v>122</v>
      </c>
      <c r="H79" s="120" t="s">
        <v>123</v>
      </c>
      <c r="I79" s="72" t="s">
        <v>124</v>
      </c>
      <c r="J79" s="72"/>
      <c r="K79" s="72"/>
      <c r="L79" s="121">
        <v>75</v>
      </c>
    </row>
    <row r="80" spans="1:12" ht="21" customHeight="1">
      <c r="A80" s="93"/>
      <c r="B80" s="96"/>
      <c r="C80" s="51">
        <v>91</v>
      </c>
      <c r="D80" s="102">
        <v>2790</v>
      </c>
      <c r="E80" s="50">
        <f t="shared" si="3"/>
        <v>1.064296477140514</v>
      </c>
      <c r="G80" s="93"/>
      <c r="H80" s="120"/>
      <c r="I80" s="72"/>
      <c r="J80" s="72"/>
      <c r="K80" s="72"/>
      <c r="L80" s="121"/>
    </row>
    <row r="81" spans="1:12" ht="21" customHeight="1">
      <c r="A81" s="93"/>
      <c r="B81" s="96"/>
      <c r="C81" s="69" t="s">
        <v>125</v>
      </c>
      <c r="D81" s="122">
        <v>6817</v>
      </c>
      <c r="E81" s="58">
        <f t="shared" si="3"/>
        <v>2.600469205973793</v>
      </c>
      <c r="G81" s="93"/>
      <c r="H81" s="120"/>
      <c r="I81" s="72"/>
      <c r="J81" s="72"/>
      <c r="K81" s="72"/>
      <c r="L81" s="121"/>
    </row>
    <row r="82" spans="1:12" ht="14.25" customHeight="1">
      <c r="A82" s="93"/>
      <c r="B82" s="44" t="s">
        <v>126</v>
      </c>
      <c r="C82" s="123" t="s">
        <v>127</v>
      </c>
      <c r="D82" s="99">
        <v>199204</v>
      </c>
      <c r="E82" s="124">
        <f>IF(D82=0,"",D82*100/SUM($D$82:$D$89))</f>
        <v>75.99000553128994</v>
      </c>
      <c r="F82" s="125"/>
      <c r="G82" s="93"/>
      <c r="H82" s="120"/>
      <c r="I82" s="104" t="s">
        <v>128</v>
      </c>
      <c r="J82" s="104"/>
      <c r="K82" s="104"/>
      <c r="L82" s="101">
        <v>7</v>
      </c>
    </row>
    <row r="83" spans="1:12" ht="14.25" customHeight="1">
      <c r="A83" s="93"/>
      <c r="B83" s="44"/>
      <c r="C83" s="126" t="s">
        <v>129</v>
      </c>
      <c r="D83" s="102">
        <v>58</v>
      </c>
      <c r="E83" s="50">
        <f aca="true" t="shared" si="4" ref="E83:E89">IF(D83=0,"",D83*100/SUM($D$82:$D$89))</f>
        <v>0.02212515973983864</v>
      </c>
      <c r="F83" s="125"/>
      <c r="G83" s="93"/>
      <c r="H83" s="120"/>
      <c r="I83" s="104"/>
      <c r="J83" s="104"/>
      <c r="K83" s="104"/>
      <c r="L83" s="101"/>
    </row>
    <row r="84" spans="1:12" ht="18" customHeight="1">
      <c r="A84" s="93"/>
      <c r="B84" s="44"/>
      <c r="C84" s="127" t="s">
        <v>130</v>
      </c>
      <c r="D84" s="102">
        <v>1877</v>
      </c>
      <c r="E84" s="50">
        <f t="shared" si="4"/>
        <v>0.7160159453737436</v>
      </c>
      <c r="F84" s="125"/>
      <c r="G84" s="93"/>
      <c r="H84" s="120"/>
      <c r="I84" s="104"/>
      <c r="J84" s="104"/>
      <c r="K84" s="104"/>
      <c r="L84" s="101"/>
    </row>
    <row r="85" spans="1:12" ht="18" customHeight="1">
      <c r="A85" s="93"/>
      <c r="B85" s="44"/>
      <c r="C85" s="127" t="s">
        <v>131</v>
      </c>
      <c r="D85" s="102">
        <v>51454</v>
      </c>
      <c r="E85" s="50">
        <f t="shared" si="4"/>
        <v>19.628068435407886</v>
      </c>
      <c r="F85" s="125"/>
      <c r="G85" s="93"/>
      <c r="H85" s="128" t="s">
        <v>132</v>
      </c>
      <c r="I85" s="104" t="s">
        <v>124</v>
      </c>
      <c r="J85" s="104"/>
      <c r="K85" s="104"/>
      <c r="L85" s="101">
        <v>36</v>
      </c>
    </row>
    <row r="86" spans="1:12" ht="21.75" customHeight="1">
      <c r="A86" s="93"/>
      <c r="B86" s="44"/>
      <c r="C86" s="127" t="s">
        <v>133</v>
      </c>
      <c r="D86" s="102">
        <v>6408</v>
      </c>
      <c r="E86" s="50">
        <f t="shared" si="4"/>
        <v>2.444448682980793</v>
      </c>
      <c r="F86" s="125"/>
      <c r="G86" s="93"/>
      <c r="H86" s="128"/>
      <c r="I86" s="104"/>
      <c r="J86" s="104"/>
      <c r="K86" s="104"/>
      <c r="L86" s="101"/>
    </row>
    <row r="87" spans="1:12" ht="22.5" customHeight="1">
      <c r="A87" s="93"/>
      <c r="B87" s="44"/>
      <c r="C87" s="127" t="s">
        <v>134</v>
      </c>
      <c r="D87" s="102">
        <v>439</v>
      </c>
      <c r="E87" s="50">
        <f t="shared" si="4"/>
        <v>0.16746457113429591</v>
      </c>
      <c r="F87" s="125"/>
      <c r="G87" s="93"/>
      <c r="H87" s="128"/>
      <c r="I87" s="104"/>
      <c r="J87" s="104"/>
      <c r="K87" s="104"/>
      <c r="L87" s="101"/>
    </row>
    <row r="88" spans="1:12" ht="18.75" customHeight="1">
      <c r="A88" s="93"/>
      <c r="B88" s="44"/>
      <c r="C88" s="127" t="s">
        <v>135</v>
      </c>
      <c r="D88" s="102">
        <v>341</v>
      </c>
      <c r="E88" s="50">
        <f t="shared" si="4"/>
        <v>0.13008068053939614</v>
      </c>
      <c r="F88" s="125"/>
      <c r="G88" s="93"/>
      <c r="H88" s="128"/>
      <c r="I88" s="129" t="s">
        <v>128</v>
      </c>
      <c r="J88" s="129"/>
      <c r="K88" s="129"/>
      <c r="L88" s="108">
        <v>4</v>
      </c>
    </row>
    <row r="89" spans="1:12" ht="18" customHeight="1">
      <c r="A89" s="93"/>
      <c r="B89" s="44"/>
      <c r="C89" s="130" t="s">
        <v>136</v>
      </c>
      <c r="D89" s="122">
        <v>2364</v>
      </c>
      <c r="E89" s="58">
        <f t="shared" si="4"/>
        <v>0.9017909935341129</v>
      </c>
      <c r="F89" s="125"/>
      <c r="G89" s="93"/>
      <c r="H89" s="128"/>
      <c r="I89" s="129"/>
      <c r="J89" s="129"/>
      <c r="K89" s="129"/>
      <c r="L89" s="108"/>
    </row>
    <row r="90" spans="1:11" ht="18" customHeight="1">
      <c r="A90" s="8" t="s">
        <v>137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3.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2" ht="30" customHeight="1">
      <c r="A92" s="132" t="s">
        <v>138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8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3.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12.7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16.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2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1:12" ht="12.75" customHeight="1" hidden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</row>
    <row r="99" spans="1:12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 sheet="1" objects="1" scenarios="1"/>
  <mergeCells count="134">
    <mergeCell ref="B2:L2"/>
    <mergeCell ref="H4:L4"/>
    <mergeCell ref="D5:F5"/>
    <mergeCell ref="G5:L5"/>
    <mergeCell ref="G6:L6"/>
    <mergeCell ref="E7:F7"/>
    <mergeCell ref="G8:K8"/>
    <mergeCell ref="L8:M8"/>
    <mergeCell ref="D9:F9"/>
    <mergeCell ref="A11:C11"/>
    <mergeCell ref="G11:K11"/>
    <mergeCell ref="A12:C12"/>
    <mergeCell ref="G12:K12"/>
    <mergeCell ref="A13:C13"/>
    <mergeCell ref="G13:K13"/>
    <mergeCell ref="A14:A33"/>
    <mergeCell ref="B14:B23"/>
    <mergeCell ref="G14:G52"/>
    <mergeCell ref="H14:H30"/>
    <mergeCell ref="I14:K14"/>
    <mergeCell ref="I15:K15"/>
    <mergeCell ref="I16:K16"/>
    <mergeCell ref="I17:K17"/>
    <mergeCell ref="I18:K18"/>
    <mergeCell ref="I19:K19"/>
    <mergeCell ref="I20:J22"/>
    <mergeCell ref="I23:K23"/>
    <mergeCell ref="B24:B28"/>
    <mergeCell ref="I24:I29"/>
    <mergeCell ref="J24:J26"/>
    <mergeCell ref="J27:K28"/>
    <mergeCell ref="L27:L28"/>
    <mergeCell ref="M27:M28"/>
    <mergeCell ref="B29:B31"/>
    <mergeCell ref="J29:K29"/>
    <mergeCell ref="I30:K30"/>
    <mergeCell ref="H31:H52"/>
    <mergeCell ref="I31:K32"/>
    <mergeCell ref="L31:L32"/>
    <mergeCell ref="M31:M32"/>
    <mergeCell ref="B32:B33"/>
    <mergeCell ref="I33:K34"/>
    <mergeCell ref="L33:L34"/>
    <mergeCell ref="M33:M34"/>
    <mergeCell ref="A35:C36"/>
    <mergeCell ref="D35:E36"/>
    <mergeCell ref="I35:K36"/>
    <mergeCell ref="L35:L36"/>
    <mergeCell ref="M35:M36"/>
    <mergeCell ref="A37:C38"/>
    <mergeCell ref="D37:E38"/>
    <mergeCell ref="I37:K38"/>
    <mergeCell ref="L37:L38"/>
    <mergeCell ref="M37:M38"/>
    <mergeCell ref="A39:B46"/>
    <mergeCell ref="C39:C40"/>
    <mergeCell ref="D39:E40"/>
    <mergeCell ref="I39:K40"/>
    <mergeCell ref="L39:L40"/>
    <mergeCell ref="M39:M40"/>
    <mergeCell ref="C41:C43"/>
    <mergeCell ref="D41:E43"/>
    <mergeCell ref="I41:K42"/>
    <mergeCell ref="L41:L42"/>
    <mergeCell ref="M41:M42"/>
    <mergeCell ref="I43:K43"/>
    <mergeCell ref="C44:C46"/>
    <mergeCell ref="D44:E46"/>
    <mergeCell ref="I44:K45"/>
    <mergeCell ref="L44:L45"/>
    <mergeCell ref="M44:M45"/>
    <mergeCell ref="I46:K47"/>
    <mergeCell ref="L46:L47"/>
    <mergeCell ref="M46:M47"/>
    <mergeCell ref="A47:B51"/>
    <mergeCell ref="C47:C49"/>
    <mergeCell ref="D47:E49"/>
    <mergeCell ref="I48:K48"/>
    <mergeCell ref="I49:K49"/>
    <mergeCell ref="C50:C51"/>
    <mergeCell ref="D50:E51"/>
    <mergeCell ref="I50:K52"/>
    <mergeCell ref="L50:L52"/>
    <mergeCell ref="M50:M52"/>
    <mergeCell ref="A52:C52"/>
    <mergeCell ref="D52:E52"/>
    <mergeCell ref="A53:J53"/>
    <mergeCell ref="A59:C59"/>
    <mergeCell ref="G59:K59"/>
    <mergeCell ref="A60:A89"/>
    <mergeCell ref="B60:C60"/>
    <mergeCell ref="G60:G78"/>
    <mergeCell ref="H60:H70"/>
    <mergeCell ref="I60:K61"/>
    <mergeCell ref="L60:L61"/>
    <mergeCell ref="B61:B81"/>
    <mergeCell ref="I62:K63"/>
    <mergeCell ref="L62:L63"/>
    <mergeCell ref="I64:K66"/>
    <mergeCell ref="L64:L66"/>
    <mergeCell ref="I67:K67"/>
    <mergeCell ref="I68:I70"/>
    <mergeCell ref="J68:K68"/>
    <mergeCell ref="J69:K69"/>
    <mergeCell ref="J70:K70"/>
    <mergeCell ref="H71:H78"/>
    <mergeCell ref="I71:K72"/>
    <mergeCell ref="L71:L72"/>
    <mergeCell ref="I73:I74"/>
    <mergeCell ref="J73:K73"/>
    <mergeCell ref="J74:K74"/>
    <mergeCell ref="C75:C76"/>
    <mergeCell ref="D75:D76"/>
    <mergeCell ref="E75:E76"/>
    <mergeCell ref="I75:I76"/>
    <mergeCell ref="J75:K75"/>
    <mergeCell ref="J76:K76"/>
    <mergeCell ref="I77:K78"/>
    <mergeCell ref="L77:L78"/>
    <mergeCell ref="G79:G89"/>
    <mergeCell ref="H79:H84"/>
    <mergeCell ref="I79:K81"/>
    <mergeCell ref="L79:L81"/>
    <mergeCell ref="B82:B89"/>
    <mergeCell ref="I82:K84"/>
    <mergeCell ref="L82:L84"/>
    <mergeCell ref="H85:H89"/>
    <mergeCell ref="I85:K87"/>
    <mergeCell ref="L85:L87"/>
    <mergeCell ref="I88:K89"/>
    <mergeCell ref="L88:L89"/>
    <mergeCell ref="A90:K90"/>
    <mergeCell ref="A92:L98"/>
    <mergeCell ref="A99:L99"/>
  </mergeCells>
  <printOptions/>
  <pageMargins left="0.22986111111111113" right="0.3" top="0.3402777777777778" bottom="0.240277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8"/>
  <sheetViews>
    <sheetView workbookViewId="0" topLeftCell="A52">
      <selection activeCell="N80" sqref="N80"/>
    </sheetView>
  </sheetViews>
  <sheetFormatPr defaultColWidth="9.140625" defaultRowHeight="12.75"/>
  <cols>
    <col min="1" max="1" width="3.28125" style="2" customWidth="1"/>
    <col min="2" max="2" width="5.00390625" style="2" customWidth="1"/>
    <col min="3" max="3" width="16.421875" style="2" customWidth="1"/>
    <col min="4" max="4" width="10.421875" style="2" customWidth="1"/>
    <col min="5" max="5" width="10.00390625" style="3" customWidth="1"/>
    <col min="6" max="6" width="1.421875" style="2" customWidth="1"/>
    <col min="7" max="7" width="3.421875" style="2" customWidth="1"/>
    <col min="8" max="8" width="3.28125" style="2" customWidth="1"/>
    <col min="9" max="9" width="14.7109375" style="2" customWidth="1"/>
    <col min="10" max="10" width="7.57421875" style="2" customWidth="1"/>
    <col min="11" max="11" width="15.00390625" style="2" customWidth="1"/>
    <col min="12" max="12" width="10.57421875" style="2" customWidth="1"/>
    <col min="13" max="13" width="7.140625" style="3" customWidth="1"/>
    <col min="14" max="16384" width="9.140625" style="2" customWidth="1"/>
  </cols>
  <sheetData>
    <row r="1" ht="7.5" customHeight="1"/>
    <row r="2" spans="2:13" ht="26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6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</row>
    <row r="4" spans="1:13" ht="13.5" customHeight="1">
      <c r="A4" s="133" t="s">
        <v>139</v>
      </c>
      <c r="B4" s="133"/>
      <c r="C4" s="102" t="s">
        <v>140</v>
      </c>
      <c r="D4" s="11"/>
      <c r="H4" s="8"/>
      <c r="I4" s="8"/>
      <c r="J4" s="8"/>
      <c r="K4" s="8"/>
      <c r="L4" s="8"/>
      <c r="M4" s="9"/>
    </row>
    <row r="5" spans="1:13" ht="14.25" customHeight="1">
      <c r="A5" s="10" t="s">
        <v>141</v>
      </c>
      <c r="B5" s="11"/>
      <c r="C5" s="11"/>
      <c r="D5" s="134"/>
      <c r="G5" s="135" t="s">
        <v>3</v>
      </c>
      <c r="H5" s="135"/>
      <c r="I5" s="135"/>
      <c r="J5" s="135"/>
      <c r="K5" s="135"/>
      <c r="L5" s="135"/>
      <c r="M5" s="14"/>
    </row>
    <row r="6" spans="7:13" ht="11.25" customHeight="1">
      <c r="G6" s="15" t="s">
        <v>4</v>
      </c>
      <c r="H6" s="15"/>
      <c r="I6" s="15"/>
      <c r="J6" s="15"/>
      <c r="K6" s="15"/>
      <c r="L6" s="15"/>
      <c r="M6" s="14"/>
    </row>
    <row r="7" spans="1:6" ht="13.5" customHeight="1">
      <c r="A7" s="16"/>
      <c r="B7" s="16"/>
      <c r="C7" s="16"/>
      <c r="D7" s="17"/>
      <c r="E7" s="18"/>
      <c r="F7" s="18"/>
    </row>
    <row r="8" spans="4:13" ht="12.75" customHeight="1">
      <c r="D8" s="19"/>
      <c r="E8" s="20"/>
      <c r="F8" s="19"/>
      <c r="G8" s="21" t="s">
        <v>5</v>
      </c>
      <c r="H8" s="21"/>
      <c r="I8" s="21"/>
      <c r="J8" s="21"/>
      <c r="K8" s="21"/>
      <c r="L8" s="12" t="s">
        <v>142</v>
      </c>
      <c r="M8" s="12"/>
    </row>
    <row r="9" spans="1:6" ht="11.25" customHeight="1">
      <c r="A9" s="16"/>
      <c r="B9" s="16"/>
      <c r="C9" s="16"/>
      <c r="D9" s="18"/>
      <c r="E9" s="18"/>
      <c r="F9" s="18"/>
    </row>
    <row r="10" ht="14.25" customHeight="1"/>
    <row r="11" spans="1:13" ht="13.5">
      <c r="A11" s="22" t="s">
        <v>7</v>
      </c>
      <c r="B11" s="22"/>
      <c r="C11" s="22"/>
      <c r="D11" s="23" t="s">
        <v>8</v>
      </c>
      <c r="E11" s="24" t="s">
        <v>9</v>
      </c>
      <c r="F11" s="25"/>
      <c r="G11" s="26" t="s">
        <v>10</v>
      </c>
      <c r="H11" s="26"/>
      <c r="I11" s="26"/>
      <c r="J11" s="26"/>
      <c r="K11" s="26"/>
      <c r="L11" s="27" t="s">
        <v>11</v>
      </c>
      <c r="M11" s="28" t="s">
        <v>9</v>
      </c>
    </row>
    <row r="12" spans="1:13" ht="13.5">
      <c r="A12" s="22" t="s">
        <v>12</v>
      </c>
      <c r="B12" s="22"/>
      <c r="C12" s="22"/>
      <c r="D12" s="29">
        <v>8295</v>
      </c>
      <c r="E12" s="30"/>
      <c r="F12" s="31"/>
      <c r="G12" s="26" t="s">
        <v>13</v>
      </c>
      <c r="H12" s="26"/>
      <c r="I12" s="26"/>
      <c r="J12" s="26"/>
      <c r="K12" s="26"/>
      <c r="L12" s="32">
        <f>IF(((SUM(L14:L30)=SUM(L31:L52))),SUM(L14:L30),"EROARE")</f>
        <v>228126</v>
      </c>
      <c r="M12" s="33">
        <f>IF((SUM(M14:M30)=SUM(M31:M50)),SUM(M14:M30),"EROARE")</f>
        <v>100</v>
      </c>
    </row>
    <row r="13" spans="1:13" ht="13.5">
      <c r="A13" s="22" t="s">
        <v>14</v>
      </c>
      <c r="B13" s="22"/>
      <c r="C13" s="22"/>
      <c r="D13" s="34">
        <f>IF(((SUM(D14:D23)=SUM(D24:D28))*AND(SUM(D14:D23)=SUM(D29:D31))*AND(SUM(D14:D23)=SUM(D32:D33))),SUM(D32:D33),"EROARE")</f>
        <v>8295</v>
      </c>
      <c r="E13" s="35">
        <f>IF((SUM(E14:E23)=SUM(E24:E28))*AND(SUM(E29:E31)=SUM(E32:E33)),SUM(E32:E33),"EROARE")</f>
        <v>100</v>
      </c>
      <c r="F13" s="31"/>
      <c r="G13" s="26" t="s">
        <v>15</v>
      </c>
      <c r="H13" s="26"/>
      <c r="I13" s="26"/>
      <c r="J13" s="26"/>
      <c r="K13" s="26"/>
      <c r="L13" s="36">
        <v>66275</v>
      </c>
      <c r="M13" s="37">
        <f>IF($L$12=0,"",L13*100/$L$12)</f>
        <v>29.051927443605727</v>
      </c>
    </row>
    <row r="14" spans="1:13" ht="14.25" customHeight="1">
      <c r="A14" s="38" t="s">
        <v>14</v>
      </c>
      <c r="B14" s="39" t="s">
        <v>16</v>
      </c>
      <c r="C14" s="40" t="s">
        <v>17</v>
      </c>
      <c r="D14" s="41">
        <v>735</v>
      </c>
      <c r="E14" s="42">
        <f>IF($D$13=0,"",D14*100/$D$13)</f>
        <v>8.860759493670885</v>
      </c>
      <c r="F14" s="43"/>
      <c r="G14" s="44" t="s">
        <v>18</v>
      </c>
      <c r="H14" s="39" t="s">
        <v>19</v>
      </c>
      <c r="I14" s="45" t="s">
        <v>20</v>
      </c>
      <c r="J14" s="45"/>
      <c r="K14" s="45"/>
      <c r="L14" s="46">
        <v>225765</v>
      </c>
      <c r="M14" s="47">
        <f>IF($L$12=0,"",L14*100/$L$12)</f>
        <v>98.96504563267668</v>
      </c>
    </row>
    <row r="15" spans="1:13" ht="15" customHeight="1">
      <c r="A15" s="38"/>
      <c r="B15" s="39"/>
      <c r="C15" s="48" t="s">
        <v>21</v>
      </c>
      <c r="D15" s="49">
        <v>142</v>
      </c>
      <c r="E15" s="50">
        <f aca="true" t="shared" si="0" ref="E15:E33">IF($D$13=0,"",D15*100/$D$13)</f>
        <v>1.7118746232670283</v>
      </c>
      <c r="F15" s="43"/>
      <c r="G15" s="44"/>
      <c r="H15" s="39"/>
      <c r="I15" s="51" t="s">
        <v>22</v>
      </c>
      <c r="J15" s="51"/>
      <c r="K15" s="51"/>
      <c r="L15" s="52">
        <v>2361</v>
      </c>
      <c r="M15" s="47">
        <f>IF($L$12=0,"",L15*100/$L$12)</f>
        <v>1.0349543673233212</v>
      </c>
    </row>
    <row r="16" spans="1:13" ht="13.5" customHeight="1">
      <c r="A16" s="38"/>
      <c r="B16" s="39"/>
      <c r="C16" s="48" t="s">
        <v>23</v>
      </c>
      <c r="D16" s="49">
        <v>288</v>
      </c>
      <c r="E16" s="50">
        <f t="shared" si="0"/>
        <v>3.4719710669077757</v>
      </c>
      <c r="F16" s="43"/>
      <c r="G16" s="44"/>
      <c r="H16" s="39"/>
      <c r="I16" s="51" t="s">
        <v>24</v>
      </c>
      <c r="J16" s="51"/>
      <c r="K16" s="51"/>
      <c r="L16" s="52"/>
      <c r="M16" s="47">
        <f aca="true" t="shared" si="1" ref="M16:M31">IF($L$12=0,"",L16*100/$L$12)</f>
        <v>0</v>
      </c>
    </row>
    <row r="17" spans="1:13" ht="13.5" customHeight="1">
      <c r="A17" s="38"/>
      <c r="B17" s="39"/>
      <c r="C17" s="48" t="s">
        <v>25</v>
      </c>
      <c r="D17" s="49">
        <v>163</v>
      </c>
      <c r="E17" s="50">
        <f t="shared" si="0"/>
        <v>1.9650391802290537</v>
      </c>
      <c r="F17" s="43"/>
      <c r="G17" s="44"/>
      <c r="H17" s="39"/>
      <c r="I17" s="53" t="s">
        <v>26</v>
      </c>
      <c r="J17" s="53"/>
      <c r="K17" s="53"/>
      <c r="L17" s="52"/>
      <c r="M17" s="47">
        <f t="shared" si="1"/>
        <v>0</v>
      </c>
    </row>
    <row r="18" spans="1:13" ht="12" customHeight="1">
      <c r="A18" s="38"/>
      <c r="B18" s="39"/>
      <c r="C18" s="48" t="s">
        <v>27</v>
      </c>
      <c r="D18" s="49">
        <v>5132</v>
      </c>
      <c r="E18" s="50">
        <f t="shared" si="0"/>
        <v>61.86859553948162</v>
      </c>
      <c r="F18" s="43"/>
      <c r="G18" s="44"/>
      <c r="H18" s="39"/>
      <c r="I18" s="51" t="s">
        <v>28</v>
      </c>
      <c r="J18" s="51"/>
      <c r="K18" s="51"/>
      <c r="L18" s="52"/>
      <c r="M18" s="47">
        <f t="shared" si="1"/>
        <v>0</v>
      </c>
    </row>
    <row r="19" spans="1:13" ht="14.25" customHeight="1">
      <c r="A19" s="38"/>
      <c r="B19" s="39"/>
      <c r="C19" s="48" t="s">
        <v>29</v>
      </c>
      <c r="D19" s="49">
        <v>308</v>
      </c>
      <c r="E19" s="50">
        <f t="shared" si="0"/>
        <v>3.7130801687763713</v>
      </c>
      <c r="F19" s="43"/>
      <c r="G19" s="44"/>
      <c r="H19" s="39"/>
      <c r="I19" s="51" t="s">
        <v>30</v>
      </c>
      <c r="J19" s="51"/>
      <c r="K19" s="51"/>
      <c r="L19" s="52"/>
      <c r="M19" s="47">
        <f t="shared" si="1"/>
        <v>0</v>
      </c>
    </row>
    <row r="20" spans="1:13" ht="12.75" customHeight="1">
      <c r="A20" s="38"/>
      <c r="B20" s="39"/>
      <c r="C20" s="48" t="s">
        <v>31</v>
      </c>
      <c r="D20" s="49">
        <v>514</v>
      </c>
      <c r="E20" s="50">
        <f t="shared" si="0"/>
        <v>6.196503918022906</v>
      </c>
      <c r="F20" s="43"/>
      <c r="G20" s="44"/>
      <c r="H20" s="39"/>
      <c r="I20" s="53" t="s">
        <v>32</v>
      </c>
      <c r="J20" s="53"/>
      <c r="K20" s="54" t="s">
        <v>33</v>
      </c>
      <c r="L20" s="52"/>
      <c r="M20" s="47">
        <f t="shared" si="1"/>
        <v>0</v>
      </c>
    </row>
    <row r="21" spans="1:13" ht="12" customHeight="1">
      <c r="A21" s="38"/>
      <c r="B21" s="39"/>
      <c r="C21" s="48" t="s">
        <v>34</v>
      </c>
      <c r="D21" s="49">
        <v>457</v>
      </c>
      <c r="E21" s="50">
        <f t="shared" si="0"/>
        <v>5.509342977697408</v>
      </c>
      <c r="F21" s="43"/>
      <c r="G21" s="44"/>
      <c r="H21" s="39"/>
      <c r="I21" s="53"/>
      <c r="J21" s="53"/>
      <c r="K21" s="54" t="s">
        <v>35</v>
      </c>
      <c r="L21" s="52"/>
      <c r="M21" s="47">
        <f t="shared" si="1"/>
        <v>0</v>
      </c>
    </row>
    <row r="22" spans="1:13" ht="18" customHeight="1">
      <c r="A22" s="38"/>
      <c r="B22" s="39"/>
      <c r="C22" s="51" t="s">
        <v>36</v>
      </c>
      <c r="D22" s="49">
        <v>262</v>
      </c>
      <c r="E22" s="50">
        <f t="shared" si="0"/>
        <v>3.1585292344786016</v>
      </c>
      <c r="F22" s="43"/>
      <c r="G22" s="44"/>
      <c r="H22" s="39"/>
      <c r="I22" s="53"/>
      <c r="J22" s="53"/>
      <c r="K22" s="55" t="s">
        <v>37</v>
      </c>
      <c r="L22" s="52"/>
      <c r="M22" s="47">
        <f t="shared" si="1"/>
        <v>0</v>
      </c>
    </row>
    <row r="23" spans="1:13" ht="15.75" customHeight="1">
      <c r="A23" s="38"/>
      <c r="B23" s="39"/>
      <c r="C23" s="56" t="s">
        <v>38</v>
      </c>
      <c r="D23" s="57">
        <v>294</v>
      </c>
      <c r="E23" s="58">
        <f t="shared" si="0"/>
        <v>3.5443037974683542</v>
      </c>
      <c r="F23" s="43"/>
      <c r="G23" s="44"/>
      <c r="H23" s="39"/>
      <c r="I23" s="51" t="s">
        <v>39</v>
      </c>
      <c r="J23" s="51"/>
      <c r="K23" s="51"/>
      <c r="L23" s="52"/>
      <c r="M23" s="47">
        <f t="shared" si="1"/>
        <v>0</v>
      </c>
    </row>
    <row r="24" spans="1:13" ht="18" customHeight="1">
      <c r="A24" s="38"/>
      <c r="B24" s="39" t="s">
        <v>40</v>
      </c>
      <c r="C24" s="40" t="s">
        <v>41</v>
      </c>
      <c r="D24" s="59">
        <v>1811</v>
      </c>
      <c r="E24" s="124">
        <f t="shared" si="0"/>
        <v>21.832429174201327</v>
      </c>
      <c r="F24" s="43"/>
      <c r="G24" s="44"/>
      <c r="H24" s="39"/>
      <c r="I24" s="60" t="s">
        <v>42</v>
      </c>
      <c r="J24" s="61" t="s">
        <v>43</v>
      </c>
      <c r="K24" s="62" t="s">
        <v>44</v>
      </c>
      <c r="L24" s="52"/>
      <c r="M24" s="47">
        <f t="shared" si="1"/>
        <v>0</v>
      </c>
    </row>
    <row r="25" spans="1:13" ht="12.75">
      <c r="A25" s="38"/>
      <c r="B25" s="39"/>
      <c r="C25" s="48" t="s">
        <v>45</v>
      </c>
      <c r="D25" s="49">
        <v>4601</v>
      </c>
      <c r="E25" s="50">
        <f t="shared" si="0"/>
        <v>55.467148884870404</v>
      </c>
      <c r="F25" s="43"/>
      <c r="G25" s="44"/>
      <c r="H25" s="39"/>
      <c r="I25" s="60"/>
      <c r="J25" s="61"/>
      <c r="K25" s="63" t="s">
        <v>46</v>
      </c>
      <c r="L25" s="52"/>
      <c r="M25" s="47">
        <f t="shared" si="1"/>
        <v>0</v>
      </c>
    </row>
    <row r="26" spans="1:13" ht="20.25" customHeight="1">
      <c r="A26" s="38"/>
      <c r="B26" s="39"/>
      <c r="C26" s="51" t="s">
        <v>47</v>
      </c>
      <c r="D26" s="49">
        <v>836</v>
      </c>
      <c r="E26" s="50">
        <f t="shared" si="0"/>
        <v>10.078360458107294</v>
      </c>
      <c r="F26" s="43"/>
      <c r="G26" s="44"/>
      <c r="H26" s="39"/>
      <c r="I26" s="60"/>
      <c r="J26" s="61"/>
      <c r="K26" s="64" t="s">
        <v>48</v>
      </c>
      <c r="L26" s="52"/>
      <c r="M26" s="47">
        <f t="shared" si="1"/>
        <v>0</v>
      </c>
    </row>
    <row r="27" spans="1:13" ht="12.75" customHeight="1">
      <c r="A27" s="38"/>
      <c r="B27" s="39"/>
      <c r="C27" s="48" t="s">
        <v>49</v>
      </c>
      <c r="D27" s="49">
        <v>738</v>
      </c>
      <c r="E27" s="50">
        <f t="shared" si="0"/>
        <v>8.896925858951175</v>
      </c>
      <c r="F27" s="43"/>
      <c r="G27" s="44"/>
      <c r="H27" s="39"/>
      <c r="I27" s="60"/>
      <c r="J27" s="65" t="s">
        <v>50</v>
      </c>
      <c r="K27" s="65"/>
      <c r="L27" s="52"/>
      <c r="M27" s="66">
        <f t="shared" si="1"/>
        <v>0</v>
      </c>
    </row>
    <row r="28" spans="1:13" ht="12.75" customHeight="1">
      <c r="A28" s="38"/>
      <c r="B28" s="39"/>
      <c r="C28" s="56" t="s">
        <v>51</v>
      </c>
      <c r="D28" s="57">
        <v>309</v>
      </c>
      <c r="E28" s="58">
        <f t="shared" si="0"/>
        <v>3.725135623869801</v>
      </c>
      <c r="F28" s="43"/>
      <c r="G28" s="44"/>
      <c r="H28" s="39"/>
      <c r="I28" s="60"/>
      <c r="J28" s="65"/>
      <c r="K28" s="65"/>
      <c r="L28" s="52"/>
      <c r="M28" s="66"/>
    </row>
    <row r="29" spans="1:13" ht="19.5" customHeight="1">
      <c r="A29" s="38"/>
      <c r="B29" s="67" t="s">
        <v>52</v>
      </c>
      <c r="C29" s="45" t="s">
        <v>53</v>
      </c>
      <c r="D29" s="59">
        <v>8295</v>
      </c>
      <c r="E29" s="124">
        <f t="shared" si="0"/>
        <v>100</v>
      </c>
      <c r="F29" s="43"/>
      <c r="G29" s="44"/>
      <c r="H29" s="39"/>
      <c r="I29" s="60"/>
      <c r="J29" s="65" t="s">
        <v>54</v>
      </c>
      <c r="K29" s="65"/>
      <c r="L29" s="52"/>
      <c r="M29" s="47">
        <f t="shared" si="1"/>
        <v>0</v>
      </c>
    </row>
    <row r="30" spans="1:13" ht="19.5" customHeight="1">
      <c r="A30" s="38"/>
      <c r="B30" s="67"/>
      <c r="C30" s="68" t="s">
        <v>55</v>
      </c>
      <c r="D30" s="49">
        <v>0</v>
      </c>
      <c r="E30" s="50">
        <f t="shared" si="0"/>
        <v>0</v>
      </c>
      <c r="F30" s="43"/>
      <c r="G30" s="44"/>
      <c r="H30" s="39"/>
      <c r="I30" s="69" t="s">
        <v>56</v>
      </c>
      <c r="J30" s="69"/>
      <c r="K30" s="69"/>
      <c r="L30" s="70"/>
      <c r="M30" s="71">
        <f>IF($L$12=0,"",L30*100/$L$12)</f>
        <v>0</v>
      </c>
    </row>
    <row r="31" spans="1:13" ht="17.25" customHeight="1">
      <c r="A31" s="38"/>
      <c r="B31" s="67"/>
      <c r="C31" s="69" t="s">
        <v>58</v>
      </c>
      <c r="D31" s="57">
        <v>0</v>
      </c>
      <c r="E31" s="58">
        <f t="shared" si="0"/>
        <v>0</v>
      </c>
      <c r="F31" s="43"/>
      <c r="G31" s="44"/>
      <c r="H31" s="39" t="s">
        <v>59</v>
      </c>
      <c r="I31" s="72" t="s">
        <v>60</v>
      </c>
      <c r="J31" s="72"/>
      <c r="K31" s="72"/>
      <c r="L31" s="73">
        <v>228126</v>
      </c>
      <c r="M31" s="47">
        <f t="shared" si="1"/>
        <v>100</v>
      </c>
    </row>
    <row r="32" spans="1:13" ht="14.25" customHeight="1">
      <c r="A32" s="38"/>
      <c r="B32" s="74" t="s">
        <v>62</v>
      </c>
      <c r="C32" s="45" t="s">
        <v>63</v>
      </c>
      <c r="D32" s="59">
        <v>3150</v>
      </c>
      <c r="E32" s="124">
        <f t="shared" si="0"/>
        <v>37.9746835443038</v>
      </c>
      <c r="F32" s="43"/>
      <c r="G32" s="44"/>
      <c r="H32" s="39"/>
      <c r="I32" s="72"/>
      <c r="J32" s="72"/>
      <c r="K32" s="72"/>
      <c r="L32" s="73"/>
      <c r="M32" s="47"/>
    </row>
    <row r="33" spans="1:13" ht="16.5" customHeight="1">
      <c r="A33" s="38"/>
      <c r="B33" s="74"/>
      <c r="C33" s="69" t="s">
        <v>64</v>
      </c>
      <c r="D33" s="57">
        <v>5145</v>
      </c>
      <c r="E33" s="58">
        <f t="shared" si="0"/>
        <v>62.0253164556962</v>
      </c>
      <c r="F33" s="43"/>
      <c r="G33" s="44"/>
      <c r="H33" s="39"/>
      <c r="I33" s="54" t="s">
        <v>65</v>
      </c>
      <c r="J33" s="54"/>
      <c r="K33" s="54"/>
      <c r="L33" s="52"/>
      <c r="M33" s="66">
        <f>IF($L$12=0,"",L33*100/$L$12)</f>
        <v>0</v>
      </c>
    </row>
    <row r="34" spans="1:13" ht="12" customHeight="1">
      <c r="A34" s="75"/>
      <c r="B34" s="75"/>
      <c r="C34" s="75"/>
      <c r="D34" s="75"/>
      <c r="E34" s="76"/>
      <c r="F34" s="75"/>
      <c r="G34" s="44"/>
      <c r="H34" s="39"/>
      <c r="I34" s="54"/>
      <c r="J34" s="54"/>
      <c r="K34" s="54"/>
      <c r="L34" s="52"/>
      <c r="M34" s="66"/>
    </row>
    <row r="35" spans="1:13" ht="15" customHeight="1">
      <c r="A35" s="136" t="s">
        <v>66</v>
      </c>
      <c r="B35" s="136"/>
      <c r="C35" s="136"/>
      <c r="D35" s="137" t="s">
        <v>11</v>
      </c>
      <c r="E35" s="137"/>
      <c r="F35" s="78"/>
      <c r="G35" s="44"/>
      <c r="H35" s="39"/>
      <c r="I35" s="54" t="s">
        <v>67</v>
      </c>
      <c r="J35" s="54"/>
      <c r="K35" s="54"/>
      <c r="L35" s="52"/>
      <c r="M35" s="66">
        <f>IF($L$12=0,"",L35*100/$L$12)</f>
        <v>0</v>
      </c>
    </row>
    <row r="36" spans="1:13" ht="14.25" customHeight="1">
      <c r="A36" s="136"/>
      <c r="B36" s="136"/>
      <c r="C36" s="136"/>
      <c r="D36" s="137"/>
      <c r="E36" s="137"/>
      <c r="F36" s="78"/>
      <c r="G36" s="44"/>
      <c r="H36" s="39"/>
      <c r="I36" s="54"/>
      <c r="J36" s="54"/>
      <c r="K36" s="54"/>
      <c r="L36" s="52"/>
      <c r="M36" s="66"/>
    </row>
    <row r="37" spans="1:13" ht="12" customHeight="1">
      <c r="A37" s="79" t="s">
        <v>69</v>
      </c>
      <c r="B37" s="79"/>
      <c r="C37" s="79"/>
      <c r="D37" s="80">
        <v>91750</v>
      </c>
      <c r="E37" s="80"/>
      <c r="F37" s="81"/>
      <c r="G37" s="44"/>
      <c r="H37" s="39"/>
      <c r="I37" s="54" t="s">
        <v>70</v>
      </c>
      <c r="J37" s="54"/>
      <c r="K37" s="54"/>
      <c r="L37" s="52"/>
      <c r="M37" s="66">
        <f>IF($L$12=0,"",L37*100/$L$12)</f>
        <v>0</v>
      </c>
    </row>
    <row r="38" spans="1:13" ht="11.25" customHeight="1">
      <c r="A38" s="79"/>
      <c r="B38" s="79"/>
      <c r="C38" s="79"/>
      <c r="D38" s="80"/>
      <c r="E38" s="80"/>
      <c r="F38" s="81"/>
      <c r="G38" s="44"/>
      <c r="H38" s="39"/>
      <c r="I38" s="54"/>
      <c r="J38" s="54"/>
      <c r="K38" s="54"/>
      <c r="L38" s="52"/>
      <c r="M38" s="66"/>
    </row>
    <row r="39" spans="1:13" ht="14.25" customHeight="1">
      <c r="A39" s="82" t="s">
        <v>72</v>
      </c>
      <c r="B39" s="82"/>
      <c r="C39" s="83" t="s">
        <v>73</v>
      </c>
      <c r="D39" s="84">
        <v>281</v>
      </c>
      <c r="E39" s="84"/>
      <c r="F39" s="81"/>
      <c r="G39" s="44"/>
      <c r="H39" s="39"/>
      <c r="I39" s="54" t="s">
        <v>74</v>
      </c>
      <c r="J39" s="54"/>
      <c r="K39" s="54"/>
      <c r="L39" s="52"/>
      <c r="M39" s="66">
        <f>IF($L$12=0,"",L39*100/$L$12)</f>
        <v>0</v>
      </c>
    </row>
    <row r="40" spans="1:13" ht="15" customHeight="1">
      <c r="A40" s="82"/>
      <c r="B40" s="82"/>
      <c r="C40" s="83"/>
      <c r="D40" s="84"/>
      <c r="E40" s="84"/>
      <c r="F40" s="81"/>
      <c r="G40" s="44"/>
      <c r="H40" s="39"/>
      <c r="I40" s="54"/>
      <c r="J40" s="54"/>
      <c r="K40" s="54"/>
      <c r="L40" s="52"/>
      <c r="M40" s="66"/>
    </row>
    <row r="41" spans="1:13" ht="14.25" customHeight="1">
      <c r="A41" s="82"/>
      <c r="B41" s="82"/>
      <c r="C41" s="85" t="s">
        <v>75</v>
      </c>
      <c r="D41" s="86"/>
      <c r="E41" s="86"/>
      <c r="F41" s="81"/>
      <c r="G41" s="44"/>
      <c r="H41" s="39"/>
      <c r="I41" s="54" t="s">
        <v>76</v>
      </c>
      <c r="J41" s="54"/>
      <c r="K41" s="54"/>
      <c r="L41" s="52"/>
      <c r="M41" s="66">
        <f aca="true" t="shared" si="2" ref="M41:M46">IF($L$12=0,"",L41*100/$L$12)</f>
        <v>0</v>
      </c>
    </row>
    <row r="42" spans="1:13" ht="14.25" customHeight="1">
      <c r="A42" s="82"/>
      <c r="B42" s="82"/>
      <c r="C42" s="85"/>
      <c r="D42" s="86"/>
      <c r="E42" s="86"/>
      <c r="F42" s="81"/>
      <c r="G42" s="44"/>
      <c r="H42" s="39"/>
      <c r="I42" s="54"/>
      <c r="J42" s="54"/>
      <c r="K42" s="54"/>
      <c r="L42" s="52"/>
      <c r="M42" s="66"/>
    </row>
    <row r="43" spans="1:13" ht="18" customHeight="1">
      <c r="A43" s="82"/>
      <c r="B43" s="82"/>
      <c r="C43" s="85"/>
      <c r="D43" s="86"/>
      <c r="E43" s="86"/>
      <c r="F43" s="81"/>
      <c r="G43" s="44"/>
      <c r="H43" s="39"/>
      <c r="I43" s="51" t="s">
        <v>78</v>
      </c>
      <c r="J43" s="51"/>
      <c r="K43" s="51"/>
      <c r="L43" s="52"/>
      <c r="M43" s="47">
        <f>IF($L$12=0,"",L43*100/$L$12)</f>
        <v>0</v>
      </c>
    </row>
    <row r="44" spans="1:13" ht="12.75" customHeight="1">
      <c r="A44" s="82"/>
      <c r="B44" s="82"/>
      <c r="C44" s="87" t="s">
        <v>79</v>
      </c>
      <c r="D44" s="88">
        <v>124</v>
      </c>
      <c r="E44" s="88"/>
      <c r="F44" s="81"/>
      <c r="G44" s="44"/>
      <c r="H44" s="39"/>
      <c r="I44" s="54" t="s">
        <v>80</v>
      </c>
      <c r="J44" s="54"/>
      <c r="K44" s="54"/>
      <c r="L44" s="52"/>
      <c r="M44" s="66">
        <f t="shared" si="2"/>
        <v>0</v>
      </c>
    </row>
    <row r="45" spans="1:13" ht="11.25" customHeight="1">
      <c r="A45" s="82"/>
      <c r="B45" s="82"/>
      <c r="C45" s="87"/>
      <c r="D45" s="88"/>
      <c r="E45" s="88"/>
      <c r="F45" s="81"/>
      <c r="G45" s="44"/>
      <c r="H45" s="39"/>
      <c r="I45" s="54"/>
      <c r="J45" s="54"/>
      <c r="K45" s="54"/>
      <c r="L45" s="52"/>
      <c r="M45" s="66"/>
    </row>
    <row r="46" spans="1:13" ht="12.75" customHeight="1">
      <c r="A46" s="82"/>
      <c r="B46" s="82"/>
      <c r="C46" s="87"/>
      <c r="D46" s="88"/>
      <c r="E46" s="88"/>
      <c r="F46" s="81"/>
      <c r="G46" s="44"/>
      <c r="H46" s="39"/>
      <c r="I46" s="54" t="s">
        <v>81</v>
      </c>
      <c r="J46" s="54"/>
      <c r="K46" s="54"/>
      <c r="L46" s="52"/>
      <c r="M46" s="66">
        <f t="shared" si="2"/>
        <v>0</v>
      </c>
    </row>
    <row r="47" spans="1:13" ht="12.75" customHeight="1">
      <c r="A47" s="89" t="s">
        <v>82</v>
      </c>
      <c r="B47" s="89"/>
      <c r="C47" s="90" t="s">
        <v>83</v>
      </c>
      <c r="D47" s="91">
        <v>68</v>
      </c>
      <c r="E47" s="91"/>
      <c r="F47" s="81"/>
      <c r="G47" s="44"/>
      <c r="H47" s="39"/>
      <c r="I47" s="54"/>
      <c r="J47" s="54"/>
      <c r="K47" s="54"/>
      <c r="L47" s="52"/>
      <c r="M47" s="66"/>
    </row>
    <row r="48" spans="1:13" ht="14.25" customHeight="1">
      <c r="A48" s="89"/>
      <c r="B48" s="89"/>
      <c r="C48" s="90"/>
      <c r="D48" s="91"/>
      <c r="E48" s="91"/>
      <c r="F48" s="81"/>
      <c r="G48" s="44"/>
      <c r="H48" s="39"/>
      <c r="I48" s="51" t="s">
        <v>84</v>
      </c>
      <c r="J48" s="51"/>
      <c r="K48" s="51"/>
      <c r="L48" s="52"/>
      <c r="M48" s="47">
        <f>IF($L$12=0,"",L48*100/$L$12)</f>
        <v>0</v>
      </c>
    </row>
    <row r="49" spans="1:13" ht="12.75" customHeight="1">
      <c r="A49" s="89"/>
      <c r="B49" s="89"/>
      <c r="C49" s="90"/>
      <c r="D49" s="91"/>
      <c r="E49" s="91"/>
      <c r="F49" s="81"/>
      <c r="G49" s="44"/>
      <c r="H49" s="39"/>
      <c r="I49" s="51" t="s">
        <v>85</v>
      </c>
      <c r="J49" s="51"/>
      <c r="K49" s="51"/>
      <c r="L49" s="52"/>
      <c r="M49" s="47">
        <f>IF($L$12=0,"",L49*100/$L$12)</f>
        <v>0</v>
      </c>
    </row>
    <row r="50" spans="1:13" ht="15" customHeight="1">
      <c r="A50" s="89"/>
      <c r="B50" s="89"/>
      <c r="C50" s="69" t="s">
        <v>86</v>
      </c>
      <c r="D50" s="88">
        <v>4128</v>
      </c>
      <c r="E50" s="88"/>
      <c r="F50" s="81"/>
      <c r="G50" s="44"/>
      <c r="H50" s="39"/>
      <c r="I50" s="69" t="s">
        <v>87</v>
      </c>
      <c r="J50" s="69"/>
      <c r="K50" s="69"/>
      <c r="L50" s="70"/>
      <c r="M50" s="71">
        <f>IF($L$12=0,"",L50*100/$L$12)</f>
        <v>0</v>
      </c>
    </row>
    <row r="51" spans="1:13" ht="12.75" customHeight="1" hidden="1">
      <c r="A51" s="89"/>
      <c r="B51" s="89"/>
      <c r="C51" s="69"/>
      <c r="D51" s="88"/>
      <c r="E51" s="88"/>
      <c r="F51" s="81"/>
      <c r="G51" s="44"/>
      <c r="H51" s="39"/>
      <c r="I51" s="69"/>
      <c r="J51" s="69"/>
      <c r="K51" s="69"/>
      <c r="L51" s="70"/>
      <c r="M51" s="71"/>
    </row>
    <row r="52" spans="1:13" ht="14.25" customHeight="1">
      <c r="A52" s="79" t="s">
        <v>88</v>
      </c>
      <c r="B52" s="79"/>
      <c r="C52" s="79"/>
      <c r="D52" s="80">
        <v>38</v>
      </c>
      <c r="E52" s="80"/>
      <c r="F52" s="81"/>
      <c r="G52" s="44"/>
      <c r="H52" s="39"/>
      <c r="I52" s="69"/>
      <c r="J52" s="69"/>
      <c r="K52" s="69"/>
      <c r="L52" s="70"/>
      <c r="M52" s="71"/>
    </row>
    <row r="53" spans="1:10" ht="12.75">
      <c r="A53" s="8" t="s">
        <v>89</v>
      </c>
      <c r="B53" s="8"/>
      <c r="C53" s="8"/>
      <c r="D53" s="8"/>
      <c r="E53" s="8"/>
      <c r="F53" s="8"/>
      <c r="G53" s="8"/>
      <c r="H53" s="8"/>
      <c r="I53" s="8"/>
      <c r="J53" s="8"/>
    </row>
    <row r="59" spans="1:12" ht="23.25" customHeight="1">
      <c r="A59" s="26" t="s">
        <v>90</v>
      </c>
      <c r="B59" s="26"/>
      <c r="C59" s="26"/>
      <c r="D59" s="77">
        <f>IF(SUM(D61:D81)=SUM(D82:D89),SUM(D82:D89),"EROARE")</f>
        <v>228126</v>
      </c>
      <c r="E59" s="138" t="s">
        <v>9</v>
      </c>
      <c r="G59" s="26" t="s">
        <v>91</v>
      </c>
      <c r="H59" s="26"/>
      <c r="I59" s="26"/>
      <c r="J59" s="26"/>
      <c r="K59" s="26"/>
      <c r="L59" s="77" t="s">
        <v>8</v>
      </c>
    </row>
    <row r="60" spans="1:12" ht="23.25" customHeight="1">
      <c r="A60" s="93" t="s">
        <v>92</v>
      </c>
      <c r="B60" s="94" t="s">
        <v>93</v>
      </c>
      <c r="C60" s="94"/>
      <c r="D60" s="95">
        <v>22977</v>
      </c>
      <c r="E60" s="42">
        <f>IF(D60=0,"",D60*100/SUM($D$61:$D$81))</f>
        <v>10.07206543752137</v>
      </c>
      <c r="G60" s="93" t="s">
        <v>94</v>
      </c>
      <c r="H60" s="96" t="s">
        <v>95</v>
      </c>
      <c r="I60" s="72" t="s">
        <v>96</v>
      </c>
      <c r="J60" s="72"/>
      <c r="K60" s="72"/>
      <c r="L60" s="97"/>
    </row>
    <row r="61" spans="1:12" ht="15.75" customHeight="1">
      <c r="A61" s="93"/>
      <c r="B61" s="96" t="s">
        <v>97</v>
      </c>
      <c r="C61" s="98">
        <v>0</v>
      </c>
      <c r="D61" s="99">
        <v>8148</v>
      </c>
      <c r="E61" s="42">
        <f>IF(D61=0,"",D61*100/SUM($D$61:$D$81))</f>
        <v>3.571710370584677</v>
      </c>
      <c r="G61" s="93"/>
      <c r="H61" s="96"/>
      <c r="I61" s="72"/>
      <c r="J61" s="72"/>
      <c r="K61" s="72"/>
      <c r="L61" s="97"/>
    </row>
    <row r="62" spans="1:12" ht="15.75" customHeight="1">
      <c r="A62" s="93"/>
      <c r="B62" s="96"/>
      <c r="C62" s="51">
        <v>1</v>
      </c>
      <c r="D62" s="100">
        <v>5950</v>
      </c>
      <c r="E62" s="50">
        <f aca="true" t="shared" si="3" ref="E62:E81">IF(D62=0,"",D62*100/SUM($D$61:$D$81))</f>
        <v>2.6082077448427623</v>
      </c>
      <c r="G62" s="93"/>
      <c r="H62" s="96"/>
      <c r="I62" s="54" t="s">
        <v>98</v>
      </c>
      <c r="J62" s="54"/>
      <c r="K62" s="54"/>
      <c r="L62" s="101"/>
    </row>
    <row r="63" spans="1:12" ht="14.25" customHeight="1">
      <c r="A63" s="93"/>
      <c r="B63" s="96"/>
      <c r="C63" s="51">
        <v>2</v>
      </c>
      <c r="D63" s="102">
        <v>5912</v>
      </c>
      <c r="E63" s="50">
        <f t="shared" si="3"/>
        <v>2.591550283615195</v>
      </c>
      <c r="G63" s="93"/>
      <c r="H63" s="96"/>
      <c r="I63" s="54"/>
      <c r="J63" s="54"/>
      <c r="K63" s="54"/>
      <c r="L63" s="101"/>
    </row>
    <row r="64" spans="1:12" ht="14.25" customHeight="1">
      <c r="A64" s="93"/>
      <c r="B64" s="96"/>
      <c r="C64" s="103">
        <v>0.09375</v>
      </c>
      <c r="D64" s="102">
        <v>4380</v>
      </c>
      <c r="E64" s="50">
        <f t="shared" si="3"/>
        <v>1.9199915835985377</v>
      </c>
      <c r="G64" s="93"/>
      <c r="H64" s="96"/>
      <c r="I64" s="65" t="s">
        <v>100</v>
      </c>
      <c r="J64" s="65"/>
      <c r="K64" s="65"/>
      <c r="L64" s="101"/>
    </row>
    <row r="65" spans="1:12" ht="14.25" customHeight="1">
      <c r="A65" s="93"/>
      <c r="B65" s="96"/>
      <c r="C65" s="51">
        <v>33</v>
      </c>
      <c r="D65" s="102">
        <v>4986</v>
      </c>
      <c r="E65" s="50">
        <f t="shared" si="3"/>
        <v>2.1856342547539516</v>
      </c>
      <c r="G65" s="93"/>
      <c r="H65" s="96"/>
      <c r="I65" s="65"/>
      <c r="J65" s="65"/>
      <c r="K65" s="65"/>
      <c r="L65" s="101"/>
    </row>
    <row r="66" spans="1:12" ht="13.5" customHeight="1">
      <c r="A66" s="93"/>
      <c r="B66" s="96"/>
      <c r="C66" s="51" t="s">
        <v>101</v>
      </c>
      <c r="D66" s="102">
        <v>6220</v>
      </c>
      <c r="E66" s="50">
        <f t="shared" si="3"/>
        <v>2.7265633904070556</v>
      </c>
      <c r="G66" s="93"/>
      <c r="H66" s="96"/>
      <c r="I66" s="65"/>
      <c r="J66" s="65"/>
      <c r="K66" s="65"/>
      <c r="L66" s="101"/>
    </row>
    <row r="67" spans="1:12" ht="20.25" customHeight="1">
      <c r="A67" s="93"/>
      <c r="B67" s="96"/>
      <c r="C67" s="51">
        <v>37</v>
      </c>
      <c r="D67" s="102">
        <v>3303</v>
      </c>
      <c r="E67" s="50">
        <f t="shared" si="3"/>
        <v>1.447884064069856</v>
      </c>
      <c r="G67" s="93"/>
      <c r="H67" s="96"/>
      <c r="I67" s="104" t="s">
        <v>102</v>
      </c>
      <c r="J67" s="104"/>
      <c r="K67" s="104"/>
      <c r="L67" s="101"/>
    </row>
    <row r="68" spans="1:12" ht="16.5" customHeight="1">
      <c r="A68" s="93"/>
      <c r="B68" s="96"/>
      <c r="C68" s="51">
        <v>39</v>
      </c>
      <c r="D68" s="102">
        <v>4470</v>
      </c>
      <c r="E68" s="50">
        <f t="shared" si="3"/>
        <v>1.9594434654533022</v>
      </c>
      <c r="G68" s="93"/>
      <c r="H68" s="96"/>
      <c r="I68" s="105" t="s">
        <v>103</v>
      </c>
      <c r="J68" s="104" t="s">
        <v>104</v>
      </c>
      <c r="K68" s="104"/>
      <c r="L68" s="106"/>
    </row>
    <row r="69" spans="1:12" ht="21" customHeight="1">
      <c r="A69" s="93"/>
      <c r="B69" s="96"/>
      <c r="C69" s="51" t="s">
        <v>106</v>
      </c>
      <c r="D69" s="102">
        <v>6970</v>
      </c>
      <c r="E69" s="50">
        <f t="shared" si="3"/>
        <v>3.055329072530093</v>
      </c>
      <c r="G69" s="93"/>
      <c r="H69" s="96"/>
      <c r="I69" s="105"/>
      <c r="J69" s="104" t="s">
        <v>107</v>
      </c>
      <c r="K69" s="104"/>
      <c r="L69" s="101"/>
    </row>
    <row r="70" spans="1:12" ht="22.5" customHeight="1">
      <c r="A70" s="93"/>
      <c r="B70" s="96"/>
      <c r="C70" s="51" t="s">
        <v>108</v>
      </c>
      <c r="D70" s="102">
        <v>6934</v>
      </c>
      <c r="E70" s="50">
        <f t="shared" si="3"/>
        <v>3.0395483197881874</v>
      </c>
      <c r="G70" s="93"/>
      <c r="H70" s="96"/>
      <c r="I70" s="105"/>
      <c r="J70" s="107" t="s">
        <v>86</v>
      </c>
      <c r="K70" s="107"/>
      <c r="L70" s="108"/>
    </row>
    <row r="71" spans="1:12" ht="21.75" customHeight="1">
      <c r="A71" s="93"/>
      <c r="B71" s="96"/>
      <c r="C71" s="51">
        <v>61</v>
      </c>
      <c r="D71" s="102">
        <v>6379</v>
      </c>
      <c r="E71" s="50">
        <f>IF(D71=0,"",D71*100/SUM($D$61:$D$81))</f>
        <v>2.7962617150171396</v>
      </c>
      <c r="G71" s="93"/>
      <c r="H71" s="96" t="s">
        <v>109</v>
      </c>
      <c r="I71" s="109" t="s">
        <v>110</v>
      </c>
      <c r="J71" s="109"/>
      <c r="K71" s="109"/>
      <c r="L71" s="97">
        <v>8421</v>
      </c>
    </row>
    <row r="72" spans="1:12" ht="17.25" customHeight="1">
      <c r="A72" s="93"/>
      <c r="B72" s="96"/>
      <c r="C72" s="51" t="s">
        <v>111</v>
      </c>
      <c r="D72" s="102">
        <v>12760</v>
      </c>
      <c r="E72" s="50">
        <f t="shared" si="3"/>
        <v>5.59340013851994</v>
      </c>
      <c r="G72" s="93"/>
      <c r="H72" s="96"/>
      <c r="I72" s="109"/>
      <c r="J72" s="109"/>
      <c r="K72" s="109"/>
      <c r="L72" s="97"/>
    </row>
    <row r="73" spans="1:12" ht="30" customHeight="1">
      <c r="A73" s="93"/>
      <c r="B73" s="96"/>
      <c r="C73" s="51">
        <v>65</v>
      </c>
      <c r="D73" s="102">
        <v>5359</v>
      </c>
      <c r="E73" s="50">
        <f t="shared" si="3"/>
        <v>2.349140387329809</v>
      </c>
      <c r="G73" s="93"/>
      <c r="H73" s="96"/>
      <c r="I73" s="110" t="s">
        <v>112</v>
      </c>
      <c r="J73" s="111" t="s">
        <v>113</v>
      </c>
      <c r="K73" s="111"/>
      <c r="L73" s="112">
        <v>12400</v>
      </c>
    </row>
    <row r="74" spans="1:12" ht="19.5" customHeight="1">
      <c r="A74" s="93"/>
      <c r="B74" s="96"/>
      <c r="C74" s="113" t="s">
        <v>115</v>
      </c>
      <c r="D74" s="102">
        <v>4661</v>
      </c>
      <c r="E74" s="50">
        <f>IF(D74=0,"",D74*100/SUM($D$61:$D$81))</f>
        <v>2.043169125833969</v>
      </c>
      <c r="G74" s="93"/>
      <c r="H74" s="96"/>
      <c r="I74" s="110"/>
      <c r="J74" s="111" t="s">
        <v>116</v>
      </c>
      <c r="K74" s="111"/>
      <c r="L74" s="114">
        <v>6208</v>
      </c>
    </row>
    <row r="75" spans="1:12" ht="15.75" customHeight="1">
      <c r="A75" s="93"/>
      <c r="B75" s="96"/>
      <c r="C75" s="54" t="s">
        <v>117</v>
      </c>
      <c r="D75" s="139">
        <v>3300</v>
      </c>
      <c r="E75" s="140">
        <f t="shared" si="3"/>
        <v>1.446569001341364</v>
      </c>
      <c r="G75" s="93"/>
      <c r="H75" s="96"/>
      <c r="I75" s="104" t="s">
        <v>118</v>
      </c>
      <c r="J75" s="111" t="s">
        <v>113</v>
      </c>
      <c r="K75" s="111"/>
      <c r="L75" s="114">
        <v>4615</v>
      </c>
    </row>
    <row r="76" spans="1:12" ht="23.25" customHeight="1">
      <c r="A76" s="93"/>
      <c r="B76" s="96"/>
      <c r="C76" s="54"/>
      <c r="D76" s="139"/>
      <c r="E76" s="140"/>
      <c r="G76" s="93"/>
      <c r="H76" s="96"/>
      <c r="I76" s="104"/>
      <c r="J76" s="111" t="s">
        <v>116</v>
      </c>
      <c r="K76" s="111"/>
      <c r="L76" s="117">
        <v>4120</v>
      </c>
    </row>
    <row r="77" spans="1:12" ht="16.5" customHeight="1">
      <c r="A77" s="93"/>
      <c r="B77" s="96"/>
      <c r="C77" s="51" t="s">
        <v>119</v>
      </c>
      <c r="D77" s="102">
        <v>10231</v>
      </c>
      <c r="E77" s="50">
        <f t="shared" si="3"/>
        <v>4.484802258401059</v>
      </c>
      <c r="G77" s="93"/>
      <c r="H77" s="96"/>
      <c r="I77" s="118" t="s">
        <v>143</v>
      </c>
      <c r="J77" s="118"/>
      <c r="K77" s="118"/>
      <c r="L77" s="119"/>
    </row>
    <row r="78" spans="1:12" ht="18" customHeight="1">
      <c r="A78" s="93"/>
      <c r="B78" s="96"/>
      <c r="C78" s="51" t="s">
        <v>121</v>
      </c>
      <c r="D78" s="102">
        <v>66705</v>
      </c>
      <c r="E78" s="50">
        <f t="shared" si="3"/>
        <v>29.240419768022935</v>
      </c>
      <c r="G78" s="93"/>
      <c r="H78" s="96"/>
      <c r="I78" s="118"/>
      <c r="J78" s="118"/>
      <c r="K78" s="118"/>
      <c r="L78" s="119"/>
    </row>
    <row r="79" spans="1:12" ht="18" customHeight="1">
      <c r="A79" s="93"/>
      <c r="B79" s="96"/>
      <c r="C79" s="51">
        <v>821</v>
      </c>
      <c r="D79" s="102">
        <v>50346</v>
      </c>
      <c r="E79" s="50">
        <f>IF(D79=0,"",D79*100/SUM($D$61:$D$81))</f>
        <v>22.069382709555246</v>
      </c>
      <c r="G79" s="93" t="s">
        <v>122</v>
      </c>
      <c r="H79" s="120" t="s">
        <v>123</v>
      </c>
      <c r="I79" s="72" t="s">
        <v>124</v>
      </c>
      <c r="J79" s="72"/>
      <c r="K79" s="72"/>
      <c r="L79" s="121">
        <v>36</v>
      </c>
    </row>
    <row r="80" spans="1:12" ht="21" customHeight="1">
      <c r="A80" s="93"/>
      <c r="B80" s="96"/>
      <c r="C80" s="51">
        <v>91</v>
      </c>
      <c r="D80" s="102">
        <v>6737</v>
      </c>
      <c r="E80" s="50">
        <f t="shared" si="3"/>
        <v>2.9531925339505363</v>
      </c>
      <c r="G80" s="93"/>
      <c r="H80" s="120"/>
      <c r="I80" s="72"/>
      <c r="J80" s="72"/>
      <c r="K80" s="72"/>
      <c r="L80" s="121"/>
    </row>
    <row r="81" spans="1:12" ht="21" customHeight="1">
      <c r="A81" s="93"/>
      <c r="B81" s="96"/>
      <c r="C81" s="69" t="s">
        <v>125</v>
      </c>
      <c r="D81" s="122">
        <v>4375</v>
      </c>
      <c r="E81" s="58">
        <f t="shared" si="3"/>
        <v>1.917799812384384</v>
      </c>
      <c r="G81" s="93"/>
      <c r="H81" s="120"/>
      <c r="I81" s="72"/>
      <c r="J81" s="72"/>
      <c r="K81" s="72"/>
      <c r="L81" s="121"/>
    </row>
    <row r="82" spans="1:12" ht="14.25" customHeight="1">
      <c r="A82" s="93"/>
      <c r="B82" s="44" t="s">
        <v>126</v>
      </c>
      <c r="C82" s="123" t="s">
        <v>127</v>
      </c>
      <c r="D82" s="99">
        <v>222377</v>
      </c>
      <c r="E82" s="42">
        <f>IF(D82=0,"",D82*100/SUM($D$82:$D$89))</f>
        <v>97.4799014579662</v>
      </c>
      <c r="F82" s="125"/>
      <c r="G82" s="93"/>
      <c r="H82" s="120"/>
      <c r="I82" s="104" t="s">
        <v>128</v>
      </c>
      <c r="J82" s="104"/>
      <c r="K82" s="104"/>
      <c r="L82" s="101">
        <v>12</v>
      </c>
    </row>
    <row r="83" spans="1:12" ht="14.25" customHeight="1">
      <c r="A83" s="93"/>
      <c r="B83" s="44"/>
      <c r="C83" s="126" t="s">
        <v>144</v>
      </c>
      <c r="D83" s="102"/>
      <c r="E83" s="50">
        <f aca="true" t="shared" si="4" ref="E83:E89">IF(D83=0,"",D83*100/SUM($D$82:$D$89))</f>
      </c>
      <c r="F83" s="125"/>
      <c r="G83" s="93"/>
      <c r="H83" s="120"/>
      <c r="I83" s="104"/>
      <c r="J83" s="104"/>
      <c r="K83" s="104"/>
      <c r="L83" s="101"/>
    </row>
    <row r="84" spans="1:12" ht="18" customHeight="1">
      <c r="A84" s="93"/>
      <c r="B84" s="44"/>
      <c r="C84" s="127" t="s">
        <v>130</v>
      </c>
      <c r="D84" s="102">
        <v>138</v>
      </c>
      <c r="E84" s="50">
        <f t="shared" si="4"/>
        <v>0.06049288551063886</v>
      </c>
      <c r="F84" s="125"/>
      <c r="G84" s="93"/>
      <c r="H84" s="120"/>
      <c r="I84" s="104"/>
      <c r="J84" s="104"/>
      <c r="K84" s="104"/>
      <c r="L84" s="101"/>
    </row>
    <row r="85" spans="1:12" ht="18" customHeight="1">
      <c r="A85" s="93"/>
      <c r="B85" s="44"/>
      <c r="C85" s="127" t="s">
        <v>131</v>
      </c>
      <c r="D85" s="102">
        <v>1236</v>
      </c>
      <c r="E85" s="50">
        <f t="shared" si="4"/>
        <v>0.5418058441387654</v>
      </c>
      <c r="F85" s="125"/>
      <c r="G85" s="93"/>
      <c r="H85" s="128" t="s">
        <v>132</v>
      </c>
      <c r="I85" s="104" t="s">
        <v>124</v>
      </c>
      <c r="J85" s="104"/>
      <c r="K85" s="104"/>
      <c r="L85" s="101">
        <v>29</v>
      </c>
    </row>
    <row r="86" spans="1:12" ht="21.75" customHeight="1">
      <c r="A86" s="93"/>
      <c r="B86" s="44"/>
      <c r="C86" s="127" t="s">
        <v>133</v>
      </c>
      <c r="D86" s="102">
        <v>4007</v>
      </c>
      <c r="E86" s="50">
        <f t="shared" si="4"/>
        <v>1.7564854510226804</v>
      </c>
      <c r="F86" s="125"/>
      <c r="G86" s="93"/>
      <c r="H86" s="128"/>
      <c r="I86" s="104"/>
      <c r="J86" s="104"/>
      <c r="K86" s="104"/>
      <c r="L86" s="101"/>
    </row>
    <row r="87" spans="1:12" ht="22.5" customHeight="1">
      <c r="A87" s="93"/>
      <c r="B87" s="44"/>
      <c r="C87" s="127" t="s">
        <v>134</v>
      </c>
      <c r="D87" s="102">
        <v>70</v>
      </c>
      <c r="E87" s="50">
        <f t="shared" si="4"/>
        <v>0.030684796998150146</v>
      </c>
      <c r="F87" s="125"/>
      <c r="G87" s="93"/>
      <c r="H87" s="128"/>
      <c r="I87" s="104"/>
      <c r="J87" s="104"/>
      <c r="K87" s="104"/>
      <c r="L87" s="101"/>
    </row>
    <row r="88" spans="1:12" ht="18.75" customHeight="1">
      <c r="A88" s="93"/>
      <c r="B88" s="44"/>
      <c r="C88" s="127" t="s">
        <v>135</v>
      </c>
      <c r="D88" s="102">
        <v>17</v>
      </c>
      <c r="E88" s="50">
        <f t="shared" si="4"/>
        <v>0.007452022128122178</v>
      </c>
      <c r="F88" s="125"/>
      <c r="G88" s="93"/>
      <c r="H88" s="128"/>
      <c r="I88" s="129" t="s">
        <v>128</v>
      </c>
      <c r="J88" s="129"/>
      <c r="K88" s="129"/>
      <c r="L88" s="108">
        <v>12</v>
      </c>
    </row>
    <row r="89" spans="1:12" ht="18" customHeight="1">
      <c r="A89" s="93"/>
      <c r="B89" s="44"/>
      <c r="C89" s="130" t="s">
        <v>136</v>
      </c>
      <c r="D89" s="122">
        <v>281</v>
      </c>
      <c r="E89" s="58">
        <f t="shared" si="4"/>
        <v>0.1231775422354313</v>
      </c>
      <c r="F89" s="125"/>
      <c r="G89" s="93"/>
      <c r="H89" s="128"/>
      <c r="I89" s="129"/>
      <c r="J89" s="129"/>
      <c r="K89" s="129"/>
      <c r="L89" s="108"/>
    </row>
    <row r="90" spans="1:11" ht="13.5" customHeight="1">
      <c r="A90" s="8" t="s">
        <v>137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.5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2" ht="29.25" customHeight="1">
      <c r="A92" s="132" t="s">
        <v>138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8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2.7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9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9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2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1:12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</row>
  </sheetData>
  <sheetProtection sheet="1" objects="1" scenarios="1"/>
  <mergeCells count="133">
    <mergeCell ref="B2:L2"/>
    <mergeCell ref="A4:B4"/>
    <mergeCell ref="H4:L4"/>
    <mergeCell ref="G5:L5"/>
    <mergeCell ref="G6:L6"/>
    <mergeCell ref="E7:F7"/>
    <mergeCell ref="G8:K8"/>
    <mergeCell ref="L8:M8"/>
    <mergeCell ref="D9:F9"/>
    <mergeCell ref="A11:C11"/>
    <mergeCell ref="G11:K11"/>
    <mergeCell ref="A12:C12"/>
    <mergeCell ref="G12:K12"/>
    <mergeCell ref="A13:C13"/>
    <mergeCell ref="G13:K13"/>
    <mergeCell ref="A14:A33"/>
    <mergeCell ref="B14:B23"/>
    <mergeCell ref="G14:G52"/>
    <mergeCell ref="H14:H30"/>
    <mergeCell ref="I14:K14"/>
    <mergeCell ref="I15:K15"/>
    <mergeCell ref="I16:K16"/>
    <mergeCell ref="I17:K17"/>
    <mergeCell ref="I18:K18"/>
    <mergeCell ref="I19:K19"/>
    <mergeCell ref="I20:J22"/>
    <mergeCell ref="I23:K23"/>
    <mergeCell ref="B24:B28"/>
    <mergeCell ref="I24:I29"/>
    <mergeCell ref="J24:J26"/>
    <mergeCell ref="J27:K28"/>
    <mergeCell ref="L27:L28"/>
    <mergeCell ref="M27:M28"/>
    <mergeCell ref="B29:B31"/>
    <mergeCell ref="J29:K29"/>
    <mergeCell ref="I30:K30"/>
    <mergeCell ref="H31:H52"/>
    <mergeCell ref="I31:K32"/>
    <mergeCell ref="L31:L32"/>
    <mergeCell ref="M31:M32"/>
    <mergeCell ref="B32:B33"/>
    <mergeCell ref="I33:K34"/>
    <mergeCell ref="L33:L34"/>
    <mergeCell ref="M33:M34"/>
    <mergeCell ref="A35:C36"/>
    <mergeCell ref="D35:E36"/>
    <mergeCell ref="I35:K36"/>
    <mergeCell ref="L35:L36"/>
    <mergeCell ref="M35:M36"/>
    <mergeCell ref="A37:C38"/>
    <mergeCell ref="D37:E38"/>
    <mergeCell ref="I37:K38"/>
    <mergeCell ref="L37:L38"/>
    <mergeCell ref="M37:M38"/>
    <mergeCell ref="A39:B46"/>
    <mergeCell ref="C39:C40"/>
    <mergeCell ref="D39:E40"/>
    <mergeCell ref="I39:K40"/>
    <mergeCell ref="L39:L40"/>
    <mergeCell ref="M39:M40"/>
    <mergeCell ref="C41:C43"/>
    <mergeCell ref="D41:E43"/>
    <mergeCell ref="I41:K42"/>
    <mergeCell ref="L41:L42"/>
    <mergeCell ref="M41:M42"/>
    <mergeCell ref="I43:K43"/>
    <mergeCell ref="C44:C46"/>
    <mergeCell ref="D44:E46"/>
    <mergeCell ref="I44:K45"/>
    <mergeCell ref="L44:L45"/>
    <mergeCell ref="M44:M45"/>
    <mergeCell ref="I46:K47"/>
    <mergeCell ref="L46:L47"/>
    <mergeCell ref="M46:M47"/>
    <mergeCell ref="A47:B51"/>
    <mergeCell ref="C47:C49"/>
    <mergeCell ref="D47:E49"/>
    <mergeCell ref="I48:K48"/>
    <mergeCell ref="I49:K49"/>
    <mergeCell ref="C50:C51"/>
    <mergeCell ref="D50:E51"/>
    <mergeCell ref="I50:K52"/>
    <mergeCell ref="L50:L52"/>
    <mergeCell ref="M50:M52"/>
    <mergeCell ref="A52:C52"/>
    <mergeCell ref="D52:E52"/>
    <mergeCell ref="A53:J53"/>
    <mergeCell ref="A59:C59"/>
    <mergeCell ref="G59:K59"/>
    <mergeCell ref="A60:A89"/>
    <mergeCell ref="B60:C60"/>
    <mergeCell ref="G60:G78"/>
    <mergeCell ref="H60:H70"/>
    <mergeCell ref="I60:K61"/>
    <mergeCell ref="L60:L61"/>
    <mergeCell ref="B61:B81"/>
    <mergeCell ref="I62:K63"/>
    <mergeCell ref="L62:L63"/>
    <mergeCell ref="I64:K66"/>
    <mergeCell ref="L64:L66"/>
    <mergeCell ref="I67:K67"/>
    <mergeCell ref="I68:I70"/>
    <mergeCell ref="J68:K68"/>
    <mergeCell ref="J69:K69"/>
    <mergeCell ref="J70:K70"/>
    <mergeCell ref="H71:H78"/>
    <mergeCell ref="I71:K72"/>
    <mergeCell ref="L71:L72"/>
    <mergeCell ref="I73:I74"/>
    <mergeCell ref="J73:K73"/>
    <mergeCell ref="J74:K74"/>
    <mergeCell ref="C75:C76"/>
    <mergeCell ref="D75:D76"/>
    <mergeCell ref="E75:E76"/>
    <mergeCell ref="I75:I76"/>
    <mergeCell ref="J75:K75"/>
    <mergeCell ref="J76:K76"/>
    <mergeCell ref="I77:K78"/>
    <mergeCell ref="L77:L78"/>
    <mergeCell ref="G79:G89"/>
    <mergeCell ref="H79:H84"/>
    <mergeCell ref="I79:K81"/>
    <mergeCell ref="L79:L81"/>
    <mergeCell ref="B82:B89"/>
    <mergeCell ref="I82:K84"/>
    <mergeCell ref="L82:L84"/>
    <mergeCell ref="H85:H89"/>
    <mergeCell ref="I85:K87"/>
    <mergeCell ref="L85:L87"/>
    <mergeCell ref="I88:K89"/>
    <mergeCell ref="L88:L89"/>
    <mergeCell ref="A90:K90"/>
    <mergeCell ref="A92:L98"/>
  </mergeCells>
  <conditionalFormatting sqref="E13">
    <cfRule type="cellIs" priority="1" dxfId="0" operator="equal" stopIfTrue="1">
      <formula>NA()</formula>
    </cfRule>
  </conditionalFormatting>
  <conditionalFormatting sqref="E14:E15">
    <cfRule type="cellIs" priority="2" dxfId="1" operator="equal" stopIfTrue="1">
      <formula>NA()</formula>
    </cfRule>
  </conditionalFormatting>
  <printOptions/>
  <pageMargins left="0.2798611111111111" right="0.1701388888888889" top="0.5" bottom="0.24027777777777778" header="0.5118055555555556" footer="0.5118055555555556"/>
  <pageSetup fitToHeight="2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7"/>
  <sheetViews>
    <sheetView workbookViewId="0" topLeftCell="A1">
      <selection activeCell="P24" sqref="P24"/>
    </sheetView>
  </sheetViews>
  <sheetFormatPr defaultColWidth="9.140625" defaultRowHeight="12.75"/>
  <cols>
    <col min="1" max="1" width="3.28125" style="2" customWidth="1"/>
    <col min="2" max="2" width="5.00390625" style="2" customWidth="1"/>
    <col min="3" max="3" width="16.421875" style="2" customWidth="1"/>
    <col min="4" max="4" width="12.57421875" style="2" customWidth="1"/>
    <col min="5" max="5" width="9.00390625" style="3" customWidth="1"/>
    <col min="6" max="6" width="1.7109375" style="2" customWidth="1"/>
    <col min="7" max="7" width="3.421875" style="2" customWidth="1"/>
    <col min="8" max="8" width="3.28125" style="2" customWidth="1"/>
    <col min="9" max="9" width="14.7109375" style="2" customWidth="1"/>
    <col min="10" max="10" width="7.57421875" style="2" customWidth="1"/>
    <col min="11" max="11" width="15.00390625" style="2" customWidth="1"/>
    <col min="12" max="12" width="12.00390625" style="2" customWidth="1"/>
    <col min="13" max="13" width="7.7109375" style="3" customWidth="1"/>
    <col min="14" max="16384" width="9.140625" style="2" customWidth="1"/>
  </cols>
  <sheetData>
    <row r="1" ht="7.5" customHeight="1"/>
    <row r="2" spans="2:13" ht="19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9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5"/>
    </row>
    <row r="4" spans="1:13" ht="12.75" customHeight="1">
      <c r="A4" s="133" t="s">
        <v>139</v>
      </c>
      <c r="B4" s="133"/>
      <c r="C4" s="102" t="s">
        <v>140</v>
      </c>
      <c r="H4" s="8"/>
      <c r="I4" s="8"/>
      <c r="J4" s="8"/>
      <c r="K4" s="8"/>
      <c r="L4" s="8"/>
      <c r="M4" s="9"/>
    </row>
    <row r="5" spans="1:13" ht="14.25" customHeight="1">
      <c r="A5" s="10" t="s">
        <v>145</v>
      </c>
      <c r="B5" s="11"/>
      <c r="C5" s="11"/>
      <c r="D5" s="134"/>
      <c r="E5" s="134"/>
      <c r="F5" s="134"/>
      <c r="G5" s="135" t="s">
        <v>3</v>
      </c>
      <c r="H5" s="135"/>
      <c r="I5" s="135"/>
      <c r="J5" s="135"/>
      <c r="K5" s="135"/>
      <c r="L5" s="135"/>
      <c r="M5" s="14"/>
    </row>
    <row r="6" spans="7:13" ht="11.25" customHeight="1">
      <c r="G6" s="15" t="s">
        <v>4</v>
      </c>
      <c r="H6" s="15"/>
      <c r="I6" s="15"/>
      <c r="J6" s="15"/>
      <c r="K6" s="15"/>
      <c r="L6" s="15"/>
      <c r="M6" s="14"/>
    </row>
    <row r="7" spans="1:6" ht="13.5" customHeight="1">
      <c r="A7" s="16"/>
      <c r="B7" s="16"/>
      <c r="C7" s="16"/>
      <c r="D7" s="17"/>
      <c r="E7" s="18"/>
      <c r="F7" s="18"/>
    </row>
    <row r="8" spans="4:13" ht="12.75" customHeight="1">
      <c r="D8" s="19"/>
      <c r="E8" s="20"/>
      <c r="F8" s="19"/>
      <c r="G8" s="21" t="s">
        <v>5</v>
      </c>
      <c r="H8" s="21"/>
      <c r="I8" s="21"/>
      <c r="J8" s="21"/>
      <c r="K8" s="21"/>
      <c r="L8" s="12" t="s">
        <v>142</v>
      </c>
      <c r="M8" s="12"/>
    </row>
    <row r="9" spans="1:6" ht="11.25" customHeight="1">
      <c r="A9" s="16"/>
      <c r="B9" s="16"/>
      <c r="C9" s="16"/>
      <c r="D9" s="18"/>
      <c r="E9" s="18"/>
      <c r="F9" s="18"/>
    </row>
    <row r="10" ht="16.5" customHeight="1"/>
    <row r="11" spans="1:13" ht="13.5">
      <c r="A11" s="22" t="s">
        <v>7</v>
      </c>
      <c r="B11" s="22"/>
      <c r="C11" s="22"/>
      <c r="D11" s="23" t="s">
        <v>8</v>
      </c>
      <c r="E11" s="24" t="s">
        <v>9</v>
      </c>
      <c r="F11" s="25"/>
      <c r="G11" s="26" t="s">
        <v>10</v>
      </c>
      <c r="H11" s="26"/>
      <c r="I11" s="26"/>
      <c r="J11" s="26"/>
      <c r="K11" s="26"/>
      <c r="L11" s="27" t="s">
        <v>11</v>
      </c>
      <c r="M11" s="28" t="s">
        <v>9</v>
      </c>
    </row>
    <row r="12" spans="1:13" ht="13.5">
      <c r="A12" s="22" t="s">
        <v>12</v>
      </c>
      <c r="B12" s="22"/>
      <c r="C12" s="22"/>
      <c r="D12" s="29">
        <v>19842</v>
      </c>
      <c r="E12" s="30"/>
      <c r="F12" s="31"/>
      <c r="G12" s="26" t="s">
        <v>13</v>
      </c>
      <c r="H12" s="26"/>
      <c r="I12" s="26"/>
      <c r="J12" s="26"/>
      <c r="K12" s="26"/>
      <c r="L12" s="32">
        <f>IF(((SUM(L14:L30)=SUM(L31:L52))),SUM(L14:L30),"EROARE")</f>
        <v>384741</v>
      </c>
      <c r="M12" s="33">
        <f>IF((SUM(M14:M30)=SUM(M31:M50)),SUM(M14:M30),"EROARE")</f>
        <v>100</v>
      </c>
    </row>
    <row r="13" spans="1:13" ht="13.5">
      <c r="A13" s="22" t="s">
        <v>14</v>
      </c>
      <c r="B13" s="22"/>
      <c r="C13" s="22"/>
      <c r="D13" s="34">
        <f>IF(((SUM(D14:D23)=SUM(D24:D28))*AND(SUM(D14:D23)=SUM(D29:D31))*AND(SUM(D14:D23)=SUM(D32:D33))),SUM(D32:D33),"EROARE")</f>
        <v>19842</v>
      </c>
      <c r="E13" s="35">
        <f>IF((SUM(E14:E23)=SUM(E24:E28))*AND(SUM(E29:E31)=SUM(E32:E33)),SUM(E32:E33),"EROARE")</f>
        <v>100</v>
      </c>
      <c r="F13" s="31"/>
      <c r="G13" s="26" t="s">
        <v>15</v>
      </c>
      <c r="H13" s="26"/>
      <c r="I13" s="26"/>
      <c r="J13" s="26"/>
      <c r="K13" s="26"/>
      <c r="L13" s="36">
        <v>10422</v>
      </c>
      <c r="M13" s="37">
        <f>IF($L$12=0,"",L13*100/$L$12)</f>
        <v>2.708835294392851</v>
      </c>
    </row>
    <row r="14" spans="1:13" ht="14.25" customHeight="1">
      <c r="A14" s="38" t="s">
        <v>14</v>
      </c>
      <c r="B14" s="39" t="s">
        <v>16</v>
      </c>
      <c r="C14" s="40" t="s">
        <v>17</v>
      </c>
      <c r="D14" s="41">
        <v>326</v>
      </c>
      <c r="E14" s="42">
        <f>IF($D$13=0,"",D14*100/$D$13)</f>
        <v>1.6429795383529886</v>
      </c>
      <c r="F14" s="43"/>
      <c r="G14" s="44" t="s">
        <v>18</v>
      </c>
      <c r="H14" s="39" t="s">
        <v>19</v>
      </c>
      <c r="I14" s="45" t="s">
        <v>20</v>
      </c>
      <c r="J14" s="45"/>
      <c r="K14" s="45"/>
      <c r="L14" s="46">
        <v>383006</v>
      </c>
      <c r="M14" s="47">
        <f>IF($L$12=0,"",L14*100/$L$12)</f>
        <v>99.54904728115797</v>
      </c>
    </row>
    <row r="15" spans="1:13" ht="15" customHeight="1">
      <c r="A15" s="38"/>
      <c r="B15" s="39"/>
      <c r="C15" s="48" t="s">
        <v>21</v>
      </c>
      <c r="D15" s="49">
        <v>118</v>
      </c>
      <c r="E15" s="50">
        <f aca="true" t="shared" si="0" ref="E15:E33">IF($D$13=0,"",D15*100/$D$13)</f>
        <v>0.594698115109364</v>
      </c>
      <c r="F15" s="43"/>
      <c r="G15" s="44"/>
      <c r="H15" s="39"/>
      <c r="I15" s="51" t="s">
        <v>22</v>
      </c>
      <c r="J15" s="51"/>
      <c r="K15" s="51"/>
      <c r="L15" s="52">
        <v>1735</v>
      </c>
      <c r="M15" s="47">
        <f>IF($L$12=0,"",L15*100/$L$12)</f>
        <v>0.4509527188420262</v>
      </c>
    </row>
    <row r="16" spans="1:13" ht="13.5" customHeight="1">
      <c r="A16" s="38"/>
      <c r="B16" s="39"/>
      <c r="C16" s="48" t="s">
        <v>23</v>
      </c>
      <c r="D16" s="49">
        <v>612</v>
      </c>
      <c r="E16" s="50">
        <f t="shared" si="0"/>
        <v>3.0843664953129726</v>
      </c>
      <c r="F16" s="43"/>
      <c r="G16" s="44"/>
      <c r="H16" s="39"/>
      <c r="I16" s="51" t="s">
        <v>24</v>
      </c>
      <c r="J16" s="51"/>
      <c r="K16" s="51"/>
      <c r="L16" s="52"/>
      <c r="M16" s="47">
        <f aca="true" t="shared" si="1" ref="M16:M31">IF($L$12=0,"",L16*100/$L$12)</f>
        <v>0</v>
      </c>
    </row>
    <row r="17" spans="1:13" ht="13.5" customHeight="1">
      <c r="A17" s="38"/>
      <c r="B17" s="39"/>
      <c r="C17" s="48" t="s">
        <v>25</v>
      </c>
      <c r="D17" s="49">
        <v>407</v>
      </c>
      <c r="E17" s="50">
        <f t="shared" si="0"/>
        <v>2.051204515673823</v>
      </c>
      <c r="F17" s="43"/>
      <c r="G17" s="44"/>
      <c r="H17" s="39"/>
      <c r="I17" s="53" t="s">
        <v>26</v>
      </c>
      <c r="J17" s="53"/>
      <c r="K17" s="53"/>
      <c r="L17" s="52"/>
      <c r="M17" s="47">
        <f t="shared" si="1"/>
        <v>0</v>
      </c>
    </row>
    <row r="18" spans="1:13" ht="12" customHeight="1">
      <c r="A18" s="38"/>
      <c r="B18" s="39"/>
      <c r="C18" s="48" t="s">
        <v>27</v>
      </c>
      <c r="D18" s="49">
        <v>16837</v>
      </c>
      <c r="E18" s="50">
        <f t="shared" si="0"/>
        <v>84.85535732285052</v>
      </c>
      <c r="F18" s="43"/>
      <c r="G18" s="44"/>
      <c r="H18" s="39"/>
      <c r="I18" s="51" t="s">
        <v>28</v>
      </c>
      <c r="J18" s="51"/>
      <c r="K18" s="51"/>
      <c r="L18" s="52"/>
      <c r="M18" s="47">
        <f t="shared" si="1"/>
        <v>0</v>
      </c>
    </row>
    <row r="19" spans="1:13" ht="14.25" customHeight="1">
      <c r="A19" s="38"/>
      <c r="B19" s="39"/>
      <c r="C19" s="48" t="s">
        <v>29</v>
      </c>
      <c r="D19" s="49">
        <v>192</v>
      </c>
      <c r="E19" s="50">
        <f t="shared" si="0"/>
        <v>0.9676443906864227</v>
      </c>
      <c r="F19" s="43"/>
      <c r="G19" s="44"/>
      <c r="H19" s="39"/>
      <c r="I19" s="51" t="s">
        <v>30</v>
      </c>
      <c r="J19" s="51"/>
      <c r="K19" s="51"/>
      <c r="L19" s="52"/>
      <c r="M19" s="47">
        <f t="shared" si="1"/>
        <v>0</v>
      </c>
    </row>
    <row r="20" spans="1:13" ht="12.75" customHeight="1">
      <c r="A20" s="38"/>
      <c r="B20" s="39"/>
      <c r="C20" s="48" t="s">
        <v>31</v>
      </c>
      <c r="D20" s="49">
        <v>372</v>
      </c>
      <c r="E20" s="50">
        <f t="shared" si="0"/>
        <v>1.874811006954944</v>
      </c>
      <c r="F20" s="43"/>
      <c r="G20" s="44"/>
      <c r="H20" s="39"/>
      <c r="I20" s="53" t="s">
        <v>32</v>
      </c>
      <c r="J20" s="53"/>
      <c r="K20" s="54" t="s">
        <v>33</v>
      </c>
      <c r="L20" s="52"/>
      <c r="M20" s="47">
        <f t="shared" si="1"/>
        <v>0</v>
      </c>
    </row>
    <row r="21" spans="1:13" ht="12" customHeight="1">
      <c r="A21" s="38"/>
      <c r="B21" s="39"/>
      <c r="C21" s="48" t="s">
        <v>34</v>
      </c>
      <c r="D21" s="49">
        <v>509</v>
      </c>
      <c r="E21" s="50">
        <f t="shared" si="0"/>
        <v>2.5652655982259853</v>
      </c>
      <c r="F21" s="43"/>
      <c r="G21" s="44"/>
      <c r="H21" s="39"/>
      <c r="I21" s="53"/>
      <c r="J21" s="53"/>
      <c r="K21" s="54" t="s">
        <v>35</v>
      </c>
      <c r="L21" s="52"/>
      <c r="M21" s="47">
        <f t="shared" si="1"/>
        <v>0</v>
      </c>
    </row>
    <row r="22" spans="1:13" ht="18" customHeight="1">
      <c r="A22" s="38"/>
      <c r="B22" s="39"/>
      <c r="C22" s="51" t="s">
        <v>36</v>
      </c>
      <c r="D22" s="49">
        <v>42</v>
      </c>
      <c r="E22" s="50">
        <f t="shared" si="0"/>
        <v>0.21167221046265497</v>
      </c>
      <c r="F22" s="43"/>
      <c r="G22" s="44"/>
      <c r="H22" s="39"/>
      <c r="I22" s="53"/>
      <c r="J22" s="53"/>
      <c r="K22" s="55" t="s">
        <v>37</v>
      </c>
      <c r="L22" s="52"/>
      <c r="M22" s="47">
        <f t="shared" si="1"/>
        <v>0</v>
      </c>
    </row>
    <row r="23" spans="1:13" ht="15.75" customHeight="1">
      <c r="A23" s="38"/>
      <c r="B23" s="39"/>
      <c r="C23" s="56" t="s">
        <v>38</v>
      </c>
      <c r="D23" s="57">
        <v>427</v>
      </c>
      <c r="E23" s="58">
        <f t="shared" si="0"/>
        <v>2.1520008063703258</v>
      </c>
      <c r="F23" s="43"/>
      <c r="G23" s="44"/>
      <c r="H23" s="39"/>
      <c r="I23" s="51" t="s">
        <v>39</v>
      </c>
      <c r="J23" s="51"/>
      <c r="K23" s="51"/>
      <c r="L23" s="52"/>
      <c r="M23" s="47">
        <f t="shared" si="1"/>
        <v>0</v>
      </c>
    </row>
    <row r="24" spans="1:13" ht="18" customHeight="1">
      <c r="A24" s="38"/>
      <c r="B24" s="39" t="s">
        <v>40</v>
      </c>
      <c r="C24" s="40" t="s">
        <v>41</v>
      </c>
      <c r="D24" s="59">
        <v>15230</v>
      </c>
      <c r="E24" s="124">
        <f t="shared" si="0"/>
        <v>76.75637536538656</v>
      </c>
      <c r="F24" s="43"/>
      <c r="G24" s="44"/>
      <c r="H24" s="39"/>
      <c r="I24" s="60" t="s">
        <v>42</v>
      </c>
      <c r="J24" s="61" t="s">
        <v>43</v>
      </c>
      <c r="K24" s="62" t="s">
        <v>44</v>
      </c>
      <c r="L24" s="52"/>
      <c r="M24" s="47">
        <f t="shared" si="1"/>
        <v>0</v>
      </c>
    </row>
    <row r="25" spans="1:13" ht="12.75">
      <c r="A25" s="38"/>
      <c r="B25" s="39"/>
      <c r="C25" s="48" t="s">
        <v>45</v>
      </c>
      <c r="D25" s="49">
        <v>1624</v>
      </c>
      <c r="E25" s="50">
        <f t="shared" si="0"/>
        <v>8.184658804555992</v>
      </c>
      <c r="F25" s="43"/>
      <c r="G25" s="44"/>
      <c r="H25" s="39"/>
      <c r="I25" s="60"/>
      <c r="J25" s="61"/>
      <c r="K25" s="63" t="s">
        <v>46</v>
      </c>
      <c r="L25" s="52"/>
      <c r="M25" s="47">
        <f t="shared" si="1"/>
        <v>0</v>
      </c>
    </row>
    <row r="26" spans="1:13" ht="20.25" customHeight="1">
      <c r="A26" s="38"/>
      <c r="B26" s="39"/>
      <c r="C26" s="51" t="s">
        <v>47</v>
      </c>
      <c r="D26" s="49">
        <v>2173</v>
      </c>
      <c r="E26" s="50">
        <f t="shared" si="0"/>
        <v>10.951516984174983</v>
      </c>
      <c r="F26" s="43"/>
      <c r="G26" s="44"/>
      <c r="H26" s="39"/>
      <c r="I26" s="60"/>
      <c r="J26" s="61"/>
      <c r="K26" s="64" t="s">
        <v>48</v>
      </c>
      <c r="L26" s="52"/>
      <c r="M26" s="47">
        <f t="shared" si="1"/>
        <v>0</v>
      </c>
    </row>
    <row r="27" spans="1:13" ht="12.75" customHeight="1">
      <c r="A27" s="38"/>
      <c r="B27" s="39"/>
      <c r="C27" s="48" t="s">
        <v>49</v>
      </c>
      <c r="D27" s="49">
        <v>532</v>
      </c>
      <c r="E27" s="50">
        <f t="shared" si="0"/>
        <v>2.681181332526963</v>
      </c>
      <c r="F27" s="43"/>
      <c r="G27" s="44"/>
      <c r="H27" s="39"/>
      <c r="I27" s="60"/>
      <c r="J27" s="65" t="s">
        <v>50</v>
      </c>
      <c r="K27" s="65"/>
      <c r="L27" s="52"/>
      <c r="M27" s="66">
        <f t="shared" si="1"/>
        <v>0</v>
      </c>
    </row>
    <row r="28" spans="1:13" ht="12.75" customHeight="1">
      <c r="A28" s="38"/>
      <c r="B28" s="39"/>
      <c r="C28" s="56" t="s">
        <v>51</v>
      </c>
      <c r="D28" s="57">
        <v>283</v>
      </c>
      <c r="E28" s="58">
        <f t="shared" si="0"/>
        <v>1.4262675133555085</v>
      </c>
      <c r="F28" s="43"/>
      <c r="G28" s="44"/>
      <c r="H28" s="39"/>
      <c r="I28" s="60"/>
      <c r="J28" s="65"/>
      <c r="K28" s="65"/>
      <c r="L28" s="52"/>
      <c r="M28" s="66"/>
    </row>
    <row r="29" spans="1:13" ht="19.5" customHeight="1">
      <c r="A29" s="38"/>
      <c r="B29" s="67" t="s">
        <v>52</v>
      </c>
      <c r="C29" s="45" t="s">
        <v>53</v>
      </c>
      <c r="D29" s="59">
        <v>19842</v>
      </c>
      <c r="E29" s="124">
        <f t="shared" si="0"/>
        <v>100</v>
      </c>
      <c r="F29" s="43"/>
      <c r="G29" s="44"/>
      <c r="H29" s="39"/>
      <c r="I29" s="60"/>
      <c r="J29" s="65" t="s">
        <v>54</v>
      </c>
      <c r="K29" s="65"/>
      <c r="L29" s="52"/>
      <c r="M29" s="47">
        <f t="shared" si="1"/>
        <v>0</v>
      </c>
    </row>
    <row r="30" spans="1:13" ht="19.5" customHeight="1">
      <c r="A30" s="38"/>
      <c r="B30" s="67"/>
      <c r="C30" s="68" t="s">
        <v>55</v>
      </c>
      <c r="D30" s="49"/>
      <c r="E30" s="50">
        <f t="shared" si="0"/>
        <v>0</v>
      </c>
      <c r="F30" s="43"/>
      <c r="G30" s="44"/>
      <c r="H30" s="39"/>
      <c r="I30" s="69" t="s">
        <v>56</v>
      </c>
      <c r="J30" s="69"/>
      <c r="K30" s="69"/>
      <c r="L30" s="70"/>
      <c r="M30" s="71">
        <f>IF($L$12=0,"",L30*100/$L$12)</f>
        <v>0</v>
      </c>
    </row>
    <row r="31" spans="1:13" ht="17.25" customHeight="1">
      <c r="A31" s="38"/>
      <c r="B31" s="67"/>
      <c r="C31" s="69" t="s">
        <v>58</v>
      </c>
      <c r="D31" s="57"/>
      <c r="E31" s="58">
        <f t="shared" si="0"/>
        <v>0</v>
      </c>
      <c r="F31" s="43"/>
      <c r="G31" s="44"/>
      <c r="H31" s="39" t="s">
        <v>59</v>
      </c>
      <c r="I31" s="72" t="s">
        <v>60</v>
      </c>
      <c r="J31" s="72"/>
      <c r="K31" s="72"/>
      <c r="L31" s="73">
        <v>384741</v>
      </c>
      <c r="M31" s="47">
        <f t="shared" si="1"/>
        <v>100</v>
      </c>
    </row>
    <row r="32" spans="1:13" ht="14.25" customHeight="1">
      <c r="A32" s="38"/>
      <c r="B32" s="74" t="s">
        <v>62</v>
      </c>
      <c r="C32" s="45" t="s">
        <v>63</v>
      </c>
      <c r="D32" s="59">
        <v>9183</v>
      </c>
      <c r="E32" s="124">
        <f t="shared" si="0"/>
        <v>46.28061687329906</v>
      </c>
      <c r="F32" s="43"/>
      <c r="G32" s="44"/>
      <c r="H32" s="39"/>
      <c r="I32" s="72"/>
      <c r="J32" s="72"/>
      <c r="K32" s="72"/>
      <c r="L32" s="73"/>
      <c r="M32" s="47"/>
    </row>
    <row r="33" spans="1:13" ht="16.5" customHeight="1">
      <c r="A33" s="38"/>
      <c r="B33" s="74"/>
      <c r="C33" s="69" t="s">
        <v>64</v>
      </c>
      <c r="D33" s="57">
        <v>10659</v>
      </c>
      <c r="E33" s="50">
        <f t="shared" si="0"/>
        <v>53.71938312670094</v>
      </c>
      <c r="F33" s="43"/>
      <c r="G33" s="44"/>
      <c r="H33" s="39"/>
      <c r="I33" s="54" t="s">
        <v>65</v>
      </c>
      <c r="J33" s="54"/>
      <c r="K33" s="54"/>
      <c r="L33" s="52"/>
      <c r="M33" s="66">
        <f>IF($L$12=0,"",L33*100/$L$12)</f>
        <v>0</v>
      </c>
    </row>
    <row r="34" spans="1:13" ht="12" customHeight="1">
      <c r="A34" s="75"/>
      <c r="B34" s="75"/>
      <c r="C34" s="75"/>
      <c r="D34" s="75"/>
      <c r="E34" s="76"/>
      <c r="F34" s="75"/>
      <c r="G34" s="44"/>
      <c r="H34" s="39"/>
      <c r="I34" s="54"/>
      <c r="J34" s="54"/>
      <c r="K34" s="54"/>
      <c r="L34" s="52"/>
      <c r="M34" s="66"/>
    </row>
    <row r="35" spans="1:13" ht="15" customHeight="1">
      <c r="A35" s="26" t="s">
        <v>66</v>
      </c>
      <c r="B35" s="26"/>
      <c r="C35" s="26"/>
      <c r="D35" s="77" t="s">
        <v>11</v>
      </c>
      <c r="E35" s="77"/>
      <c r="F35" s="78"/>
      <c r="G35" s="44"/>
      <c r="H35" s="39"/>
      <c r="I35" s="54" t="s">
        <v>67</v>
      </c>
      <c r="J35" s="54"/>
      <c r="K35" s="54"/>
      <c r="L35" s="52"/>
      <c r="M35" s="66">
        <f>IF($L$12=0,"",L35*100/$L$12)</f>
        <v>0</v>
      </c>
    </row>
    <row r="36" spans="1:13" ht="14.25" customHeight="1">
      <c r="A36" s="26"/>
      <c r="B36" s="26"/>
      <c r="C36" s="26"/>
      <c r="D36" s="77"/>
      <c r="E36" s="77"/>
      <c r="F36" s="78"/>
      <c r="G36" s="44"/>
      <c r="H36" s="39"/>
      <c r="I36" s="54"/>
      <c r="J36" s="54"/>
      <c r="K36" s="54"/>
      <c r="L36" s="52"/>
      <c r="M36" s="66"/>
    </row>
    <row r="37" spans="1:13" ht="12" customHeight="1">
      <c r="A37" s="79" t="s">
        <v>69</v>
      </c>
      <c r="B37" s="79"/>
      <c r="C37" s="79"/>
      <c r="D37" s="80">
        <v>201890</v>
      </c>
      <c r="E37" s="80"/>
      <c r="F37" s="81"/>
      <c r="G37" s="44"/>
      <c r="H37" s="39"/>
      <c r="I37" s="54" t="s">
        <v>70</v>
      </c>
      <c r="J37" s="54"/>
      <c r="K37" s="54"/>
      <c r="L37" s="52"/>
      <c r="M37" s="66">
        <f>IF($L$12=0,"",L37*100/$L$12)</f>
        <v>0</v>
      </c>
    </row>
    <row r="38" spans="1:13" ht="11.25" customHeight="1">
      <c r="A38" s="79"/>
      <c r="B38" s="79"/>
      <c r="C38" s="79"/>
      <c r="D38" s="80"/>
      <c r="E38" s="80"/>
      <c r="F38" s="81"/>
      <c r="G38" s="44"/>
      <c r="H38" s="39"/>
      <c r="I38" s="54"/>
      <c r="J38" s="54"/>
      <c r="K38" s="54"/>
      <c r="L38" s="52"/>
      <c r="M38" s="66"/>
    </row>
    <row r="39" spans="1:13" ht="14.25" customHeight="1">
      <c r="A39" s="82" t="s">
        <v>72</v>
      </c>
      <c r="B39" s="82"/>
      <c r="C39" s="83" t="s">
        <v>73</v>
      </c>
      <c r="D39" s="84">
        <v>128</v>
      </c>
      <c r="E39" s="84"/>
      <c r="F39" s="81"/>
      <c r="G39" s="44"/>
      <c r="H39" s="39"/>
      <c r="I39" s="54" t="s">
        <v>74</v>
      </c>
      <c r="J39" s="54"/>
      <c r="K39" s="54"/>
      <c r="L39" s="52"/>
      <c r="M39" s="66">
        <f>IF($L$12=0,"",L39*100/$L$12)</f>
        <v>0</v>
      </c>
    </row>
    <row r="40" spans="1:13" ht="15" customHeight="1">
      <c r="A40" s="82"/>
      <c r="B40" s="82"/>
      <c r="C40" s="83"/>
      <c r="D40" s="84"/>
      <c r="E40" s="84"/>
      <c r="F40" s="81"/>
      <c r="G40" s="44"/>
      <c r="H40" s="39"/>
      <c r="I40" s="54"/>
      <c r="J40" s="54"/>
      <c r="K40" s="54"/>
      <c r="L40" s="52"/>
      <c r="M40" s="66"/>
    </row>
    <row r="41" spans="1:13" ht="14.25" customHeight="1">
      <c r="A41" s="82"/>
      <c r="B41" s="82"/>
      <c r="C41" s="85" t="s">
        <v>75</v>
      </c>
      <c r="D41" s="86"/>
      <c r="E41" s="86"/>
      <c r="F41" s="81"/>
      <c r="G41" s="44"/>
      <c r="H41" s="39"/>
      <c r="I41" s="54" t="s">
        <v>76</v>
      </c>
      <c r="J41" s="54"/>
      <c r="K41" s="54"/>
      <c r="L41" s="52"/>
      <c r="M41" s="66">
        <f aca="true" t="shared" si="2" ref="M41:M46">IF($L$12=0,"",L41*100/$L$12)</f>
        <v>0</v>
      </c>
    </row>
    <row r="42" spans="1:13" ht="14.25" customHeight="1">
      <c r="A42" s="82"/>
      <c r="B42" s="82"/>
      <c r="C42" s="85"/>
      <c r="D42" s="86"/>
      <c r="E42" s="86"/>
      <c r="F42" s="81"/>
      <c r="G42" s="44"/>
      <c r="H42" s="39"/>
      <c r="I42" s="54"/>
      <c r="J42" s="54"/>
      <c r="K42" s="54"/>
      <c r="L42" s="52"/>
      <c r="M42" s="66"/>
    </row>
    <row r="43" spans="1:13" ht="18" customHeight="1">
      <c r="A43" s="82"/>
      <c r="B43" s="82"/>
      <c r="C43" s="85"/>
      <c r="D43" s="86"/>
      <c r="E43" s="86"/>
      <c r="F43" s="81"/>
      <c r="G43" s="44"/>
      <c r="H43" s="39"/>
      <c r="I43" s="51" t="s">
        <v>78</v>
      </c>
      <c r="J43" s="51"/>
      <c r="K43" s="51"/>
      <c r="L43" s="52"/>
      <c r="M43" s="47">
        <f>IF($L$12=0,"",L43*100/$L$12)</f>
        <v>0</v>
      </c>
    </row>
    <row r="44" spans="1:13" ht="12.75" customHeight="1">
      <c r="A44" s="82"/>
      <c r="B44" s="82"/>
      <c r="C44" s="87" t="s">
        <v>79</v>
      </c>
      <c r="D44" s="88">
        <v>104</v>
      </c>
      <c r="E44" s="88"/>
      <c r="F44" s="81"/>
      <c r="G44" s="44"/>
      <c r="H44" s="39"/>
      <c r="I44" s="54" t="s">
        <v>80</v>
      </c>
      <c r="J44" s="54"/>
      <c r="K44" s="54"/>
      <c r="L44" s="52"/>
      <c r="M44" s="66">
        <f t="shared" si="2"/>
        <v>0</v>
      </c>
    </row>
    <row r="45" spans="1:13" ht="11.25" customHeight="1">
      <c r="A45" s="82"/>
      <c r="B45" s="82"/>
      <c r="C45" s="87"/>
      <c r="D45" s="88"/>
      <c r="E45" s="88"/>
      <c r="F45" s="81"/>
      <c r="G45" s="44"/>
      <c r="H45" s="39"/>
      <c r="I45" s="54"/>
      <c r="J45" s="54"/>
      <c r="K45" s="54"/>
      <c r="L45" s="52"/>
      <c r="M45" s="66"/>
    </row>
    <row r="46" spans="1:13" ht="12.75" customHeight="1">
      <c r="A46" s="82"/>
      <c r="B46" s="82"/>
      <c r="C46" s="87"/>
      <c r="D46" s="88"/>
      <c r="E46" s="88"/>
      <c r="F46" s="81"/>
      <c r="G46" s="44"/>
      <c r="H46" s="39"/>
      <c r="I46" s="54" t="s">
        <v>81</v>
      </c>
      <c r="J46" s="54"/>
      <c r="K46" s="54"/>
      <c r="L46" s="52"/>
      <c r="M46" s="66">
        <f t="shared" si="2"/>
        <v>0</v>
      </c>
    </row>
    <row r="47" spans="1:13" ht="12.75" customHeight="1">
      <c r="A47" s="89" t="s">
        <v>82</v>
      </c>
      <c r="B47" s="89"/>
      <c r="C47" s="90" t="s">
        <v>83</v>
      </c>
      <c r="D47" s="91">
        <v>312</v>
      </c>
      <c r="E47" s="91"/>
      <c r="F47" s="81"/>
      <c r="G47" s="44"/>
      <c r="H47" s="39"/>
      <c r="I47" s="54"/>
      <c r="J47" s="54"/>
      <c r="K47" s="54"/>
      <c r="L47" s="52"/>
      <c r="M47" s="66"/>
    </row>
    <row r="48" spans="1:13" ht="14.25" customHeight="1">
      <c r="A48" s="89"/>
      <c r="B48" s="89"/>
      <c r="C48" s="90"/>
      <c r="D48" s="91"/>
      <c r="E48" s="91"/>
      <c r="F48" s="81"/>
      <c r="G48" s="44"/>
      <c r="H48" s="39"/>
      <c r="I48" s="51" t="s">
        <v>84</v>
      </c>
      <c r="J48" s="51"/>
      <c r="K48" s="51"/>
      <c r="L48" s="52"/>
      <c r="M48" s="47">
        <f>IF($L$12=0,"",L48*100/$L$12)</f>
        <v>0</v>
      </c>
    </row>
    <row r="49" spans="1:13" ht="12.75" customHeight="1">
      <c r="A49" s="89"/>
      <c r="B49" s="89"/>
      <c r="C49" s="90"/>
      <c r="D49" s="91"/>
      <c r="E49" s="91"/>
      <c r="F49" s="81"/>
      <c r="G49" s="44"/>
      <c r="H49" s="39"/>
      <c r="I49" s="51" t="s">
        <v>85</v>
      </c>
      <c r="J49" s="51"/>
      <c r="K49" s="51"/>
      <c r="L49" s="52"/>
      <c r="M49" s="47">
        <f>IF($L$12=0,"",L49*100/$L$12)</f>
        <v>0</v>
      </c>
    </row>
    <row r="50" spans="1:13" ht="15" customHeight="1">
      <c r="A50" s="89"/>
      <c r="B50" s="89"/>
      <c r="C50" s="69" t="s">
        <v>86</v>
      </c>
      <c r="D50" s="88">
        <v>36425</v>
      </c>
      <c r="E50" s="88"/>
      <c r="F50" s="81"/>
      <c r="G50" s="44"/>
      <c r="H50" s="39"/>
      <c r="I50" s="69" t="s">
        <v>87</v>
      </c>
      <c r="J50" s="69"/>
      <c r="K50" s="69"/>
      <c r="L50" s="70"/>
      <c r="M50" s="71">
        <f>IF($L$12=0,"",L50*100/$L$12)</f>
        <v>0</v>
      </c>
    </row>
    <row r="51" spans="1:13" ht="12.75" customHeight="1" hidden="1">
      <c r="A51" s="89"/>
      <c r="B51" s="89"/>
      <c r="C51" s="69"/>
      <c r="D51" s="88"/>
      <c r="E51" s="88"/>
      <c r="F51" s="81"/>
      <c r="G51" s="44"/>
      <c r="H51" s="39"/>
      <c r="I51" s="69"/>
      <c r="J51" s="69"/>
      <c r="K51" s="69"/>
      <c r="L51" s="70"/>
      <c r="M51" s="71"/>
    </row>
    <row r="52" spans="1:13" ht="14.25" customHeight="1">
      <c r="A52" s="79" t="s">
        <v>88</v>
      </c>
      <c r="B52" s="79"/>
      <c r="C52" s="79"/>
      <c r="D52" s="80">
        <v>417</v>
      </c>
      <c r="E52" s="80"/>
      <c r="F52" s="81"/>
      <c r="G52" s="44"/>
      <c r="H52" s="39"/>
      <c r="I52" s="69"/>
      <c r="J52" s="69"/>
      <c r="K52" s="69"/>
      <c r="L52" s="70"/>
      <c r="M52" s="71"/>
    </row>
    <row r="53" spans="1:10" ht="12.75">
      <c r="A53" s="8" t="s">
        <v>89</v>
      </c>
      <c r="B53" s="8"/>
      <c r="C53" s="8"/>
      <c r="D53" s="8"/>
      <c r="E53" s="8"/>
      <c r="F53" s="8"/>
      <c r="G53" s="8"/>
      <c r="H53" s="8"/>
      <c r="I53" s="8"/>
      <c r="J53" s="8"/>
    </row>
    <row r="59" spans="1:12" ht="23.25" customHeight="1">
      <c r="A59" s="26" t="s">
        <v>90</v>
      </c>
      <c r="B59" s="26"/>
      <c r="C59" s="26"/>
      <c r="D59" s="27">
        <f>IF(SUM(D61:D81)=SUM(D82:D89),SUM(D82:D89),"EROARE")</f>
        <v>384741</v>
      </c>
      <c r="E59" s="92" t="s">
        <v>9</v>
      </c>
      <c r="G59" s="26" t="s">
        <v>91</v>
      </c>
      <c r="H59" s="26"/>
      <c r="I59" s="26"/>
      <c r="J59" s="26"/>
      <c r="K59" s="26"/>
      <c r="L59" s="77" t="s">
        <v>8</v>
      </c>
    </row>
    <row r="60" spans="1:12" ht="23.25" customHeight="1">
      <c r="A60" s="93" t="s">
        <v>92</v>
      </c>
      <c r="B60" s="94" t="s">
        <v>93</v>
      </c>
      <c r="C60" s="94"/>
      <c r="D60" s="95">
        <v>253401</v>
      </c>
      <c r="E60" s="42">
        <f>IF(D60=0,"",D60*100/SUM($D$61:$D$81))</f>
        <v>65.86274922610275</v>
      </c>
      <c r="G60" s="93" t="s">
        <v>94</v>
      </c>
      <c r="H60" s="96" t="s">
        <v>95</v>
      </c>
      <c r="I60" s="72" t="s">
        <v>96</v>
      </c>
      <c r="J60" s="72"/>
      <c r="K60" s="72"/>
      <c r="L60" s="97"/>
    </row>
    <row r="61" spans="1:12" ht="15.75" customHeight="1">
      <c r="A61" s="93"/>
      <c r="B61" s="96" t="s">
        <v>97</v>
      </c>
      <c r="C61" s="98">
        <v>0</v>
      </c>
      <c r="D61" s="99">
        <v>1160</v>
      </c>
      <c r="E61" s="42">
        <f>IF(D61=0,"",D61*100/SUM($D$61:$D$81))</f>
        <v>0.30150152960043247</v>
      </c>
      <c r="G61" s="93"/>
      <c r="H61" s="96"/>
      <c r="I61" s="72"/>
      <c r="J61" s="72"/>
      <c r="K61" s="72"/>
      <c r="L61" s="97"/>
    </row>
    <row r="62" spans="1:12" ht="15.75" customHeight="1">
      <c r="A62" s="93"/>
      <c r="B62" s="96"/>
      <c r="C62" s="51">
        <v>1</v>
      </c>
      <c r="D62" s="100">
        <v>433</v>
      </c>
      <c r="E62" s="50">
        <f aca="true" t="shared" si="3" ref="E62:E81">IF(D62=0,"",D62*100/SUM($D$61:$D$81))</f>
        <v>0.11254324337671316</v>
      </c>
      <c r="G62" s="93"/>
      <c r="H62" s="96"/>
      <c r="I62" s="54" t="s">
        <v>98</v>
      </c>
      <c r="J62" s="54"/>
      <c r="K62" s="54"/>
      <c r="L62" s="101"/>
    </row>
    <row r="63" spans="1:12" ht="14.25" customHeight="1">
      <c r="A63" s="93"/>
      <c r="B63" s="96"/>
      <c r="C63" s="51">
        <v>2</v>
      </c>
      <c r="D63" s="102">
        <v>825</v>
      </c>
      <c r="E63" s="50">
        <f t="shared" si="3"/>
        <v>0.2144299671727214</v>
      </c>
      <c r="G63" s="93"/>
      <c r="H63" s="96"/>
      <c r="I63" s="54"/>
      <c r="J63" s="54"/>
      <c r="K63" s="54"/>
      <c r="L63" s="101"/>
    </row>
    <row r="64" spans="1:12" ht="14.25" customHeight="1">
      <c r="A64" s="93"/>
      <c r="B64" s="96"/>
      <c r="C64" s="103">
        <v>0.09375</v>
      </c>
      <c r="D64" s="102">
        <v>614</v>
      </c>
      <c r="E64" s="50">
        <f t="shared" si="3"/>
        <v>0.15958787859884963</v>
      </c>
      <c r="G64" s="93"/>
      <c r="H64" s="96"/>
      <c r="I64" s="65" t="s">
        <v>100</v>
      </c>
      <c r="J64" s="65"/>
      <c r="K64" s="65"/>
      <c r="L64" s="101"/>
    </row>
    <row r="65" spans="1:12" ht="14.25" customHeight="1">
      <c r="A65" s="93"/>
      <c r="B65" s="96"/>
      <c r="C65" s="51">
        <v>33</v>
      </c>
      <c r="D65" s="102">
        <v>428</v>
      </c>
      <c r="E65" s="50">
        <f t="shared" si="3"/>
        <v>0.11124366781809061</v>
      </c>
      <c r="G65" s="93"/>
      <c r="H65" s="96"/>
      <c r="I65" s="65"/>
      <c r="J65" s="65"/>
      <c r="K65" s="65"/>
      <c r="L65" s="101"/>
    </row>
    <row r="66" spans="1:12" ht="13.5" customHeight="1">
      <c r="A66" s="93"/>
      <c r="B66" s="96"/>
      <c r="C66" s="51" t="s">
        <v>101</v>
      </c>
      <c r="D66" s="102">
        <v>175</v>
      </c>
      <c r="E66" s="50">
        <f t="shared" si="3"/>
        <v>0.04548514455178938</v>
      </c>
      <c r="G66" s="93"/>
      <c r="H66" s="96"/>
      <c r="I66" s="65"/>
      <c r="J66" s="65"/>
      <c r="K66" s="65"/>
      <c r="L66" s="101"/>
    </row>
    <row r="67" spans="1:12" ht="20.25" customHeight="1">
      <c r="A67" s="93"/>
      <c r="B67" s="96"/>
      <c r="C67" s="51">
        <v>37</v>
      </c>
      <c r="D67" s="102">
        <v>709</v>
      </c>
      <c r="E67" s="50">
        <f t="shared" si="3"/>
        <v>0.18427981421267814</v>
      </c>
      <c r="G67" s="93"/>
      <c r="H67" s="96"/>
      <c r="I67" s="104" t="s">
        <v>102</v>
      </c>
      <c r="J67" s="104"/>
      <c r="K67" s="104"/>
      <c r="L67" s="101"/>
    </row>
    <row r="68" spans="1:12" ht="16.5" customHeight="1">
      <c r="A68" s="93"/>
      <c r="B68" s="96"/>
      <c r="C68" s="51">
        <v>39</v>
      </c>
      <c r="D68" s="102">
        <v>211</v>
      </c>
      <c r="E68" s="50">
        <f t="shared" si="3"/>
        <v>0.054842088573871774</v>
      </c>
      <c r="G68" s="93"/>
      <c r="H68" s="96"/>
      <c r="I68" s="105" t="s">
        <v>103</v>
      </c>
      <c r="J68" s="104" t="s">
        <v>104</v>
      </c>
      <c r="K68" s="104"/>
      <c r="L68" s="106"/>
    </row>
    <row r="69" spans="1:12" ht="21" customHeight="1">
      <c r="A69" s="93"/>
      <c r="B69" s="96"/>
      <c r="C69" s="51" t="s">
        <v>106</v>
      </c>
      <c r="D69" s="102">
        <v>324</v>
      </c>
      <c r="E69" s="50">
        <f t="shared" si="3"/>
        <v>0.0842124961987415</v>
      </c>
      <c r="G69" s="93"/>
      <c r="H69" s="96"/>
      <c r="I69" s="105"/>
      <c r="J69" s="104" t="s">
        <v>107</v>
      </c>
      <c r="K69" s="104"/>
      <c r="L69" s="101"/>
    </row>
    <row r="70" spans="1:12" ht="22.5" customHeight="1">
      <c r="A70" s="93"/>
      <c r="B70" s="96"/>
      <c r="C70" s="51" t="s">
        <v>108</v>
      </c>
      <c r="D70" s="102">
        <v>198</v>
      </c>
      <c r="E70" s="50">
        <f t="shared" si="3"/>
        <v>0.05146319212145313</v>
      </c>
      <c r="G70" s="93"/>
      <c r="H70" s="96"/>
      <c r="I70" s="105"/>
      <c r="J70" s="107" t="s">
        <v>86</v>
      </c>
      <c r="K70" s="107"/>
      <c r="L70" s="108"/>
    </row>
    <row r="71" spans="1:12" ht="21.75" customHeight="1">
      <c r="A71" s="93"/>
      <c r="B71" s="96"/>
      <c r="C71" s="51">
        <v>61</v>
      </c>
      <c r="D71" s="102">
        <v>817</v>
      </c>
      <c r="E71" s="50">
        <f>IF(D71=0,"",D71*100/SUM($D$61:$D$81))</f>
        <v>0.2123506462789253</v>
      </c>
      <c r="G71" s="93"/>
      <c r="H71" s="96" t="s">
        <v>109</v>
      </c>
      <c r="I71" s="72" t="s">
        <v>110</v>
      </c>
      <c r="J71" s="72"/>
      <c r="K71" s="72"/>
      <c r="L71" s="121">
        <v>4350</v>
      </c>
    </row>
    <row r="72" spans="1:12" ht="17.25" customHeight="1">
      <c r="A72" s="93"/>
      <c r="B72" s="96"/>
      <c r="C72" s="51" t="s">
        <v>111</v>
      </c>
      <c r="D72" s="102">
        <v>1016</v>
      </c>
      <c r="E72" s="50">
        <f t="shared" si="3"/>
        <v>0.26407375351210294</v>
      </c>
      <c r="G72" s="93"/>
      <c r="H72" s="96"/>
      <c r="I72" s="72"/>
      <c r="J72" s="72"/>
      <c r="K72" s="72"/>
      <c r="L72" s="121"/>
    </row>
    <row r="73" spans="1:12" ht="30" customHeight="1">
      <c r="A73" s="93"/>
      <c r="B73" s="96"/>
      <c r="C73" s="51">
        <v>65</v>
      </c>
      <c r="D73" s="102">
        <v>304</v>
      </c>
      <c r="E73" s="50">
        <f t="shared" si="3"/>
        <v>0.07901419396425127</v>
      </c>
      <c r="G73" s="93"/>
      <c r="H73" s="96"/>
      <c r="I73" s="110" t="s">
        <v>112</v>
      </c>
      <c r="J73" s="54" t="s">
        <v>113</v>
      </c>
      <c r="K73" s="54"/>
      <c r="L73" s="141">
        <v>7253</v>
      </c>
    </row>
    <row r="74" spans="1:12" ht="19.5" customHeight="1">
      <c r="A74" s="93"/>
      <c r="B74" s="96"/>
      <c r="C74" s="113" t="s">
        <v>115</v>
      </c>
      <c r="D74" s="102">
        <v>175</v>
      </c>
      <c r="E74" s="50">
        <f>IF(D74=0,"",D74*100/SUM($D$61:$D$81))</f>
        <v>0.04548514455178938</v>
      </c>
      <c r="G74" s="93"/>
      <c r="H74" s="96"/>
      <c r="I74" s="110"/>
      <c r="J74" s="54" t="s">
        <v>116</v>
      </c>
      <c r="K74" s="54"/>
      <c r="L74" s="101">
        <v>5901</v>
      </c>
    </row>
    <row r="75" spans="1:12" ht="15.75" customHeight="1">
      <c r="A75" s="93"/>
      <c r="B75" s="96"/>
      <c r="C75" s="54" t="s">
        <v>117</v>
      </c>
      <c r="D75" s="115">
        <v>201</v>
      </c>
      <c r="E75" s="140">
        <f t="shared" si="3"/>
        <v>0.05224293745662666</v>
      </c>
      <c r="G75" s="93"/>
      <c r="H75" s="96"/>
      <c r="I75" s="104" t="s">
        <v>118</v>
      </c>
      <c r="J75" s="54" t="s">
        <v>113</v>
      </c>
      <c r="K75" s="54"/>
      <c r="L75" s="101">
        <v>2412</v>
      </c>
    </row>
    <row r="76" spans="1:12" ht="23.25" customHeight="1">
      <c r="A76" s="93"/>
      <c r="B76" s="96"/>
      <c r="C76" s="54"/>
      <c r="D76" s="115"/>
      <c r="E76" s="140"/>
      <c r="G76" s="93"/>
      <c r="H76" s="96"/>
      <c r="I76" s="104"/>
      <c r="J76" s="54" t="s">
        <v>116</v>
      </c>
      <c r="K76" s="54"/>
      <c r="L76" s="106">
        <v>2135</v>
      </c>
    </row>
    <row r="77" spans="1:12" ht="16.5" customHeight="1">
      <c r="A77" s="93"/>
      <c r="B77" s="96"/>
      <c r="C77" s="51" t="s">
        <v>119</v>
      </c>
      <c r="D77" s="102">
        <v>599</v>
      </c>
      <c r="E77" s="50">
        <f t="shared" si="3"/>
        <v>0.15568915192298197</v>
      </c>
      <c r="G77" s="93"/>
      <c r="H77" s="96"/>
      <c r="I77" s="107" t="s">
        <v>143</v>
      </c>
      <c r="J77" s="107"/>
      <c r="K77" s="107"/>
      <c r="L77" s="108"/>
    </row>
    <row r="78" spans="1:12" ht="18" customHeight="1">
      <c r="A78" s="93"/>
      <c r="B78" s="96"/>
      <c r="C78" s="51" t="s">
        <v>121</v>
      </c>
      <c r="D78" s="102">
        <v>218049</v>
      </c>
      <c r="E78" s="50">
        <f t="shared" si="3"/>
        <v>56.67423019641785</v>
      </c>
      <c r="G78" s="93"/>
      <c r="H78" s="96"/>
      <c r="I78" s="107"/>
      <c r="J78" s="107"/>
      <c r="K78" s="107"/>
      <c r="L78" s="108"/>
    </row>
    <row r="79" spans="1:12" ht="18" customHeight="1">
      <c r="A79" s="93"/>
      <c r="B79" s="96"/>
      <c r="C79" s="51">
        <v>821</v>
      </c>
      <c r="D79" s="102">
        <v>157356</v>
      </c>
      <c r="E79" s="50">
        <f>IF(D79=0,"",D79*100/SUM($D$61:$D$81))</f>
        <v>40.899202320522114</v>
      </c>
      <c r="G79" s="93" t="s">
        <v>122</v>
      </c>
      <c r="H79" s="120" t="s">
        <v>123</v>
      </c>
      <c r="I79" s="72" t="s">
        <v>124</v>
      </c>
      <c r="J79" s="72"/>
      <c r="K79" s="72"/>
      <c r="L79" s="121"/>
    </row>
    <row r="80" spans="1:12" ht="21" customHeight="1">
      <c r="A80" s="93"/>
      <c r="B80" s="96"/>
      <c r="C80" s="51">
        <v>91</v>
      </c>
      <c r="D80" s="102">
        <v>629</v>
      </c>
      <c r="E80" s="50">
        <f t="shared" si="3"/>
        <v>0.16348660527471728</v>
      </c>
      <c r="G80" s="93"/>
      <c r="H80" s="120"/>
      <c r="I80" s="72"/>
      <c r="J80" s="72"/>
      <c r="K80" s="72"/>
      <c r="L80" s="121"/>
    </row>
    <row r="81" spans="1:12" ht="21" customHeight="1">
      <c r="A81" s="93"/>
      <c r="B81" s="96"/>
      <c r="C81" s="69" t="s">
        <v>125</v>
      </c>
      <c r="D81" s="122">
        <v>518</v>
      </c>
      <c r="E81" s="58">
        <f t="shared" si="3"/>
        <v>0.1346360278732966</v>
      </c>
      <c r="G81" s="93"/>
      <c r="H81" s="120"/>
      <c r="I81" s="72"/>
      <c r="J81" s="72"/>
      <c r="K81" s="72"/>
      <c r="L81" s="121"/>
    </row>
    <row r="82" spans="1:12" ht="14.25" customHeight="1">
      <c r="A82" s="93"/>
      <c r="B82" s="44" t="s">
        <v>126</v>
      </c>
      <c r="C82" s="123" t="s">
        <v>127</v>
      </c>
      <c r="D82" s="99">
        <v>384741</v>
      </c>
      <c r="E82" s="124">
        <f>IF(D82=0,"",D82*100/SUM($D$82:$D$89))</f>
        <v>100</v>
      </c>
      <c r="F82" s="125"/>
      <c r="G82" s="93"/>
      <c r="H82" s="120"/>
      <c r="I82" s="104" t="s">
        <v>128</v>
      </c>
      <c r="J82" s="104"/>
      <c r="K82" s="104"/>
      <c r="L82" s="101"/>
    </row>
    <row r="83" spans="1:12" ht="14.25" customHeight="1">
      <c r="A83" s="93"/>
      <c r="B83" s="44"/>
      <c r="C83" s="126" t="s">
        <v>144</v>
      </c>
      <c r="D83" s="102"/>
      <c r="E83" s="50">
        <f aca="true" t="shared" si="4" ref="E83:E89">IF(D83=0,"",D83*100/SUM($D$82:$D$89))</f>
      </c>
      <c r="F83" s="125"/>
      <c r="G83" s="93"/>
      <c r="H83" s="120"/>
      <c r="I83" s="104"/>
      <c r="J83" s="104"/>
      <c r="K83" s="104"/>
      <c r="L83" s="101"/>
    </row>
    <row r="84" spans="1:12" ht="18" customHeight="1">
      <c r="A84" s="93"/>
      <c r="B84" s="44"/>
      <c r="C84" s="127" t="s">
        <v>130</v>
      </c>
      <c r="D84" s="102"/>
      <c r="E84" s="50">
        <f t="shared" si="4"/>
      </c>
      <c r="F84" s="125"/>
      <c r="G84" s="93"/>
      <c r="H84" s="120"/>
      <c r="I84" s="104"/>
      <c r="J84" s="104"/>
      <c r="K84" s="104"/>
      <c r="L84" s="101"/>
    </row>
    <row r="85" spans="1:12" ht="18" customHeight="1">
      <c r="A85" s="93"/>
      <c r="B85" s="44"/>
      <c r="C85" s="127" t="s">
        <v>131</v>
      </c>
      <c r="D85" s="102"/>
      <c r="E85" s="50">
        <f t="shared" si="4"/>
      </c>
      <c r="F85" s="125"/>
      <c r="G85" s="93"/>
      <c r="H85" s="128" t="s">
        <v>132</v>
      </c>
      <c r="I85" s="104" t="s">
        <v>124</v>
      </c>
      <c r="J85" s="104"/>
      <c r="K85" s="104"/>
      <c r="L85" s="101"/>
    </row>
    <row r="86" spans="1:12" ht="21.75" customHeight="1">
      <c r="A86" s="93"/>
      <c r="B86" s="44"/>
      <c r="C86" s="127" t="s">
        <v>133</v>
      </c>
      <c r="D86" s="102"/>
      <c r="E86" s="50">
        <f t="shared" si="4"/>
      </c>
      <c r="F86" s="125"/>
      <c r="G86" s="93"/>
      <c r="H86" s="128"/>
      <c r="I86" s="104"/>
      <c r="J86" s="104"/>
      <c r="K86" s="104"/>
      <c r="L86" s="101"/>
    </row>
    <row r="87" spans="1:12" ht="22.5" customHeight="1">
      <c r="A87" s="93"/>
      <c r="B87" s="44"/>
      <c r="C87" s="127" t="s">
        <v>134</v>
      </c>
      <c r="D87" s="102"/>
      <c r="E87" s="50">
        <f t="shared" si="4"/>
      </c>
      <c r="F87" s="125"/>
      <c r="G87" s="93"/>
      <c r="H87" s="128"/>
      <c r="I87" s="104"/>
      <c r="J87" s="104"/>
      <c r="K87" s="104"/>
      <c r="L87" s="101"/>
    </row>
    <row r="88" spans="1:12" ht="18.75" customHeight="1">
      <c r="A88" s="93"/>
      <c r="B88" s="44"/>
      <c r="C88" s="127" t="s">
        <v>135</v>
      </c>
      <c r="D88" s="102"/>
      <c r="E88" s="50">
        <f t="shared" si="4"/>
      </c>
      <c r="F88" s="125"/>
      <c r="G88" s="93"/>
      <c r="H88" s="128"/>
      <c r="I88" s="129" t="s">
        <v>128</v>
      </c>
      <c r="J88" s="129"/>
      <c r="K88" s="129"/>
      <c r="L88" s="108"/>
    </row>
    <row r="89" spans="1:12" ht="18" customHeight="1">
      <c r="A89" s="93"/>
      <c r="B89" s="44"/>
      <c r="C89" s="130" t="s">
        <v>136</v>
      </c>
      <c r="D89" s="122"/>
      <c r="E89" s="58">
        <f t="shared" si="4"/>
      </c>
      <c r="F89" s="125"/>
      <c r="G89" s="93"/>
      <c r="H89" s="128"/>
      <c r="I89" s="129"/>
      <c r="J89" s="129"/>
      <c r="K89" s="129"/>
      <c r="L89" s="108"/>
    </row>
    <row r="90" spans="1:11" ht="18" customHeight="1">
      <c r="A90" s="8" t="s">
        <v>137</v>
      </c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2" ht="20.25" customHeight="1">
      <c r="A91" s="132" t="s">
        <v>138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ht="23.2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8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14.2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ht="11.2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1:12" ht="12.75" customHeight="1" hidden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</sheetData>
  <sheetProtection sheet="1" objects="1" scenarios="1"/>
  <mergeCells count="134">
    <mergeCell ref="B2:L2"/>
    <mergeCell ref="A4:B4"/>
    <mergeCell ref="H4:L4"/>
    <mergeCell ref="D5:F5"/>
    <mergeCell ref="G5:L5"/>
    <mergeCell ref="G6:L6"/>
    <mergeCell ref="E7:F7"/>
    <mergeCell ref="G8:K8"/>
    <mergeCell ref="L8:M8"/>
    <mergeCell ref="D9:F9"/>
    <mergeCell ref="A11:C11"/>
    <mergeCell ref="G11:K11"/>
    <mergeCell ref="A12:C12"/>
    <mergeCell ref="G12:K12"/>
    <mergeCell ref="A13:C13"/>
    <mergeCell ref="G13:K13"/>
    <mergeCell ref="A14:A33"/>
    <mergeCell ref="B14:B23"/>
    <mergeCell ref="G14:G52"/>
    <mergeCell ref="H14:H30"/>
    <mergeCell ref="I14:K14"/>
    <mergeCell ref="I15:K15"/>
    <mergeCell ref="I16:K16"/>
    <mergeCell ref="I17:K17"/>
    <mergeCell ref="I18:K18"/>
    <mergeCell ref="I19:K19"/>
    <mergeCell ref="I20:J22"/>
    <mergeCell ref="I23:K23"/>
    <mergeCell ref="B24:B28"/>
    <mergeCell ref="I24:I29"/>
    <mergeCell ref="J24:J26"/>
    <mergeCell ref="J27:K28"/>
    <mergeCell ref="L27:L28"/>
    <mergeCell ref="M27:M28"/>
    <mergeCell ref="B29:B31"/>
    <mergeCell ref="J29:K29"/>
    <mergeCell ref="I30:K30"/>
    <mergeCell ref="H31:H52"/>
    <mergeCell ref="I31:K32"/>
    <mergeCell ref="L31:L32"/>
    <mergeCell ref="M31:M32"/>
    <mergeCell ref="B32:B33"/>
    <mergeCell ref="I33:K34"/>
    <mergeCell ref="L33:L34"/>
    <mergeCell ref="M33:M34"/>
    <mergeCell ref="A35:C36"/>
    <mergeCell ref="D35:E36"/>
    <mergeCell ref="I35:K36"/>
    <mergeCell ref="L35:L36"/>
    <mergeCell ref="M35:M36"/>
    <mergeCell ref="A37:C38"/>
    <mergeCell ref="D37:E38"/>
    <mergeCell ref="I37:K38"/>
    <mergeCell ref="L37:L38"/>
    <mergeCell ref="M37:M38"/>
    <mergeCell ref="A39:B46"/>
    <mergeCell ref="C39:C40"/>
    <mergeCell ref="D39:E40"/>
    <mergeCell ref="I39:K40"/>
    <mergeCell ref="L39:L40"/>
    <mergeCell ref="M39:M40"/>
    <mergeCell ref="C41:C43"/>
    <mergeCell ref="D41:E43"/>
    <mergeCell ref="I41:K42"/>
    <mergeCell ref="L41:L42"/>
    <mergeCell ref="M41:M42"/>
    <mergeCell ref="I43:K43"/>
    <mergeCell ref="C44:C46"/>
    <mergeCell ref="D44:E46"/>
    <mergeCell ref="I44:K45"/>
    <mergeCell ref="L44:L45"/>
    <mergeCell ref="M44:M45"/>
    <mergeCell ref="I46:K47"/>
    <mergeCell ref="L46:L47"/>
    <mergeCell ref="M46:M47"/>
    <mergeCell ref="A47:B51"/>
    <mergeCell ref="C47:C49"/>
    <mergeCell ref="D47:E49"/>
    <mergeCell ref="I48:K48"/>
    <mergeCell ref="I49:K49"/>
    <mergeCell ref="C50:C51"/>
    <mergeCell ref="D50:E51"/>
    <mergeCell ref="I50:K52"/>
    <mergeCell ref="L50:L52"/>
    <mergeCell ref="M50:M52"/>
    <mergeCell ref="A52:C52"/>
    <mergeCell ref="D52:E52"/>
    <mergeCell ref="A53:J53"/>
    <mergeCell ref="A59:C59"/>
    <mergeCell ref="G59:K59"/>
    <mergeCell ref="A60:A89"/>
    <mergeCell ref="B60:C60"/>
    <mergeCell ref="G60:G78"/>
    <mergeCell ref="H60:H70"/>
    <mergeCell ref="I60:K61"/>
    <mergeCell ref="L60:L61"/>
    <mergeCell ref="B61:B81"/>
    <mergeCell ref="I62:K63"/>
    <mergeCell ref="L62:L63"/>
    <mergeCell ref="I64:K66"/>
    <mergeCell ref="L64:L66"/>
    <mergeCell ref="I67:K67"/>
    <mergeCell ref="I68:I70"/>
    <mergeCell ref="J68:K68"/>
    <mergeCell ref="J69:K69"/>
    <mergeCell ref="J70:K70"/>
    <mergeCell ref="H71:H78"/>
    <mergeCell ref="I71:K72"/>
    <mergeCell ref="L71:L72"/>
    <mergeCell ref="I73:I74"/>
    <mergeCell ref="J73:K73"/>
    <mergeCell ref="J74:K74"/>
    <mergeCell ref="C75:C76"/>
    <mergeCell ref="D75:D76"/>
    <mergeCell ref="E75:E76"/>
    <mergeCell ref="I75:I76"/>
    <mergeCell ref="J75:K75"/>
    <mergeCell ref="J76:K76"/>
    <mergeCell ref="I77:K78"/>
    <mergeCell ref="L77:L78"/>
    <mergeCell ref="G79:G89"/>
    <mergeCell ref="H79:H84"/>
    <mergeCell ref="I79:K81"/>
    <mergeCell ref="L79:L81"/>
    <mergeCell ref="B82:B89"/>
    <mergeCell ref="I82:K84"/>
    <mergeCell ref="L82:L84"/>
    <mergeCell ref="H85:H89"/>
    <mergeCell ref="I85:K87"/>
    <mergeCell ref="L85:L87"/>
    <mergeCell ref="I88:K89"/>
    <mergeCell ref="L88:L89"/>
    <mergeCell ref="A90:K90"/>
    <mergeCell ref="A91:L97"/>
  </mergeCells>
  <printOptions/>
  <pageMargins left="0.2798611111111111" right="0.1701388888888889" top="0.5" bottom="0.24027777777777778" header="0.5118055555555556" footer="0.5118055555555556"/>
  <pageSetup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</cp:lastModifiedBy>
  <cp:lastPrinted>2007-04-16T11:02:07Z</cp:lastPrinted>
  <dcterms:created xsi:type="dcterms:W3CDTF">1996-10-14T23:33:28Z</dcterms:created>
  <dcterms:modified xsi:type="dcterms:W3CDTF">2007-01-10T07:32:27Z</dcterms:modified>
  <cp:category/>
  <cp:version/>
  <cp:contentType/>
  <cp:contentStatus/>
  <cp:revision>1</cp:revision>
</cp:coreProperties>
</file>